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90" windowWidth="18195" windowHeight="13860" firstSheet="36" activeTab="37"/>
  </bookViews>
  <sheets>
    <sheet name="GPS точки Заріччя (2)" sheetId="108" r:id="rId1"/>
    <sheet name="GPS точки Заріччя" sheetId="87" r:id="rId2"/>
    <sheet name="Водопровідний колодязь" sheetId="3" r:id="rId3"/>
    <sheet name="47-129-1" sheetId="6" r:id="rId4"/>
    <sheet name="47-129-2" sheetId="7" r:id="rId5"/>
    <sheet name="47-129-3" sheetId="8" r:id="rId6"/>
    <sheet name="47-129-4" sheetId="9" r:id="rId7"/>
    <sheet name="47-129-5" sheetId="10" r:id="rId8"/>
    <sheet name="47-129-6" sheetId="11" r:id="rId9"/>
    <sheet name="47-129-7" sheetId="12" r:id="rId10"/>
    <sheet name="47-129-8" sheetId="13" r:id="rId11"/>
    <sheet name="47-129-9" sheetId="14" r:id="rId12"/>
    <sheet name="47-129-10" sheetId="15" r:id="rId13"/>
    <sheet name="47-129-11" sheetId="16" r:id="rId14"/>
    <sheet name="47-129-12" sheetId="17" r:id="rId15"/>
    <sheet name="47-129-13" sheetId="18" r:id="rId16"/>
    <sheet name="47-129-14" sheetId="19" r:id="rId17"/>
    <sheet name="47-129-15" sheetId="20" r:id="rId18"/>
    <sheet name="47-129-16" sheetId="21" r:id="rId19"/>
    <sheet name="47-129-17" sheetId="22" r:id="rId20"/>
    <sheet name="47-129-18" sheetId="23" r:id="rId21"/>
    <sheet name="47-129-19" sheetId="24" r:id="rId22"/>
    <sheet name="47-129-20" sheetId="25" r:id="rId23"/>
    <sheet name="47-129-21" sheetId="26" r:id="rId24"/>
    <sheet name="47-129-22" sheetId="27" r:id="rId25"/>
    <sheet name="59-129-23" sheetId="28" r:id="rId26"/>
    <sheet name="59-129-24" sheetId="29" r:id="rId27"/>
    <sheet name="59-129-25" sheetId="30" r:id="rId28"/>
    <sheet name="59-129-26" sheetId="31" r:id="rId29"/>
    <sheet name="59-129-27" sheetId="32" r:id="rId30"/>
    <sheet name="59-129-28" sheetId="33" r:id="rId31"/>
    <sheet name="59-129-29" sheetId="34" r:id="rId32"/>
    <sheet name="59-129-30" sheetId="35" r:id="rId33"/>
    <sheet name="59-129-31" sheetId="36" r:id="rId34"/>
    <sheet name="59-129-32" sheetId="37" r:id="rId35"/>
    <sheet name="59-129-33" sheetId="38" r:id="rId36"/>
    <sheet name="59-129-34" sheetId="39" r:id="rId37"/>
    <sheet name="59-129-35" sheetId="40" r:id="rId38"/>
    <sheet name="59-129-36" sheetId="41" r:id="rId39"/>
    <sheet name="59-129-37" sheetId="42" r:id="rId40"/>
    <sheet name="59-129-38" sheetId="43" r:id="rId41"/>
    <sheet name="59-129-39" sheetId="44" r:id="rId42"/>
    <sheet name="59-129-40" sheetId="45" r:id="rId43"/>
    <sheet name="59-129-41" sheetId="46" r:id="rId44"/>
    <sheet name="59-129-42" sheetId="47" r:id="rId45"/>
    <sheet name="59-129-43" sheetId="48" r:id="rId46"/>
    <sheet name="59-129-44" sheetId="49" r:id="rId47"/>
    <sheet name="60-129-45" sheetId="50" r:id="rId48"/>
    <sheet name="60-129-46" sheetId="51" r:id="rId49"/>
    <sheet name="60-129-47" sheetId="52" r:id="rId50"/>
    <sheet name="60-129-48" sheetId="53" r:id="rId51"/>
    <sheet name="60-129-49" sheetId="54" r:id="rId52"/>
    <sheet name="60-129-50" sheetId="55" r:id="rId53"/>
    <sheet name="60-129-51" sheetId="56" r:id="rId54"/>
    <sheet name="60-129-52" sheetId="57" r:id="rId55"/>
    <sheet name="60-129-53" sheetId="58" r:id="rId56"/>
    <sheet name="60-129-54" sheetId="59" r:id="rId57"/>
    <sheet name="60-129-55" sheetId="60" r:id="rId58"/>
    <sheet name="60-129-56" sheetId="61" r:id="rId59"/>
    <sheet name="60-129-57" sheetId="62" r:id="rId60"/>
    <sheet name="60-129-58" sheetId="63" r:id="rId61"/>
    <sheet name="60-129-59" sheetId="64" r:id="rId62"/>
    <sheet name="60-129-60" sheetId="65" r:id="rId63"/>
    <sheet name="60-129-61" sheetId="66" r:id="rId64"/>
    <sheet name="60-129-62" sheetId="67" r:id="rId65"/>
    <sheet name="60-129-63" sheetId="68" r:id="rId66"/>
    <sheet name="60-129-64" sheetId="69" r:id="rId67"/>
    <sheet name="60-129-65" sheetId="70" r:id="rId68"/>
    <sheet name="60-129-66" sheetId="71" r:id="rId69"/>
    <sheet name="60-129-67" sheetId="72" r:id="rId70"/>
    <sheet name="60-129-68" sheetId="73" r:id="rId71"/>
    <sheet name="60-129-68 (2)" sheetId="74" r:id="rId72"/>
    <sheet name="60-129-70" sheetId="75" r:id="rId73"/>
    <sheet name="60-129-71" sheetId="76" r:id="rId74"/>
    <sheet name="60-129-72" sheetId="77" r:id="rId75"/>
    <sheet name="60-129-73" sheetId="78" r:id="rId76"/>
    <sheet name="60-129-209" sheetId="86" r:id="rId77"/>
    <sheet name="60-129-209а" sheetId="88" r:id="rId78"/>
    <sheet name="60-129-210" sheetId="89" r:id="rId79"/>
    <sheet name="60-129-211" sheetId="90" r:id="rId80"/>
    <sheet name="60-129-212" sheetId="91" r:id="rId81"/>
    <sheet name="60-129-214" sheetId="92" r:id="rId82"/>
    <sheet name="60-129-215" sheetId="93" r:id="rId83"/>
    <sheet name="60-129-217(216)" sheetId="94" r:id="rId84"/>
    <sheet name="60-129-218" sheetId="95" r:id="rId85"/>
    <sheet name="60-129-219" sheetId="96" r:id="rId86"/>
    <sheet name="60-129-220" sheetId="97" r:id="rId87"/>
    <sheet name="60-129-221" sheetId="98" r:id="rId88"/>
    <sheet name="60-129-222" sheetId="99" r:id="rId89"/>
    <sheet name="60-129-224" sheetId="100" r:id="rId90"/>
    <sheet name="60-129-254" sheetId="101" r:id="rId91"/>
    <sheet name="60-129-255" sheetId="102" r:id="rId92"/>
    <sheet name="60-129-255а" sheetId="103" r:id="rId93"/>
    <sheet name="60-129-256" sheetId="104" r:id="rId94"/>
    <sheet name="60-129-258" sheetId="105" r:id="rId95"/>
    <sheet name="60-129-259(260)" sheetId="106" r:id="rId96"/>
    <sheet name="71-129-46" sheetId="107" r:id="rId97"/>
    <sheet name="71-129-47" sheetId="109" r:id="rId98"/>
    <sheet name="71-129-50" sheetId="110" r:id="rId99"/>
    <sheet name="71-129-51" sheetId="111" r:id="rId100"/>
    <sheet name="71-129-55" sheetId="112" r:id="rId101"/>
    <sheet name="71-129-58" sheetId="113" r:id="rId102"/>
    <sheet name="71-129-58а" sheetId="114" r:id="rId103"/>
    <sheet name="71-129-58б" sheetId="115" r:id="rId104"/>
    <sheet name="71-129-58в" sheetId="116" r:id="rId105"/>
    <sheet name="71-129-58г" sheetId="117" r:id="rId106"/>
    <sheet name="71-129-74" sheetId="79" r:id="rId107"/>
    <sheet name="71-129-75" sheetId="80" r:id="rId108"/>
    <sheet name="71-129-76" sheetId="81" r:id="rId109"/>
    <sheet name="71-129-77" sheetId="82" r:id="rId110"/>
    <sheet name="71-129-78" sheetId="83" r:id="rId111"/>
    <sheet name="трубопровод" sheetId="84" r:id="rId112"/>
  </sheets>
  <definedNames>
    <definedName name="_GoBack" localSheetId="2">'Водопровідний колодязь'!$A$14</definedName>
    <definedName name="_xlnm.Print_Area" localSheetId="2">'Водопровідний колодязь'!$A$1:$P$38</definedName>
  </definedNames>
  <calcPr calcId="144525"/>
</workbook>
</file>

<file path=xl/calcChain.xml><?xml version="1.0" encoding="utf-8"?>
<calcChain xmlns="http://schemas.openxmlformats.org/spreadsheetml/2006/main">
  <c r="R207" i="108" l="1"/>
  <c r="O207" i="108"/>
  <c r="N207" i="108"/>
  <c r="M207" i="108"/>
  <c r="L207" i="108"/>
  <c r="P207" i="108" s="1"/>
  <c r="Q207" i="108" s="1"/>
  <c r="K207" i="108"/>
  <c r="R206" i="108"/>
  <c r="O206" i="108"/>
  <c r="N206" i="108"/>
  <c r="M206" i="108"/>
  <c r="L206" i="108"/>
  <c r="P206" i="108" s="1"/>
  <c r="Q206" i="108" s="1"/>
  <c r="K206" i="108"/>
  <c r="R205" i="108"/>
  <c r="O205" i="108"/>
  <c r="N205" i="108"/>
  <c r="M205" i="108"/>
  <c r="L205" i="108"/>
  <c r="P205" i="108" s="1"/>
  <c r="Q205" i="108" s="1"/>
  <c r="K205" i="108"/>
  <c r="R204" i="108"/>
  <c r="O204" i="108"/>
  <c r="N204" i="108"/>
  <c r="M204" i="108"/>
  <c r="L204" i="108"/>
  <c r="P204" i="108" s="1"/>
  <c r="Q204" i="108" s="1"/>
  <c r="K204" i="108"/>
  <c r="R203" i="108"/>
  <c r="O203" i="108"/>
  <c r="N203" i="108"/>
  <c r="M203" i="108"/>
  <c r="L203" i="108"/>
  <c r="P203" i="108" s="1"/>
  <c r="Q203" i="108" s="1"/>
  <c r="K203" i="108"/>
  <c r="R202" i="108"/>
  <c r="O202" i="108"/>
  <c r="N202" i="108"/>
  <c r="M202" i="108"/>
  <c r="L202" i="108"/>
  <c r="P202" i="108" s="1"/>
  <c r="Q202" i="108" s="1"/>
  <c r="K202" i="108"/>
  <c r="R201" i="108"/>
  <c r="O201" i="108"/>
  <c r="N201" i="108"/>
  <c r="M201" i="108"/>
  <c r="L201" i="108"/>
  <c r="P201" i="108" s="1"/>
  <c r="Q201" i="108" s="1"/>
  <c r="K201" i="108"/>
  <c r="R200" i="108"/>
  <c r="O200" i="108"/>
  <c r="N200" i="108"/>
  <c r="M200" i="108"/>
  <c r="L200" i="108"/>
  <c r="P200" i="108" s="1"/>
  <c r="Q200" i="108" s="1"/>
  <c r="K200" i="108"/>
  <c r="R199" i="108"/>
  <c r="O199" i="108"/>
  <c r="N199" i="108"/>
  <c r="M199" i="108"/>
  <c r="L199" i="108"/>
  <c r="P199" i="108" s="1"/>
  <c r="Q199" i="108" s="1"/>
  <c r="K199" i="108"/>
  <c r="R198" i="108"/>
  <c r="O198" i="108"/>
  <c r="N198" i="108"/>
  <c r="M198" i="108"/>
  <c r="L198" i="108"/>
  <c r="P198" i="108" s="1"/>
  <c r="Q198" i="108" s="1"/>
  <c r="K198" i="108"/>
  <c r="R197" i="108"/>
  <c r="O197" i="108"/>
  <c r="N197" i="108"/>
  <c r="M197" i="108"/>
  <c r="L197" i="108"/>
  <c r="P197" i="108" s="1"/>
  <c r="Q197" i="108" s="1"/>
  <c r="K197" i="108"/>
  <c r="R196" i="108"/>
  <c r="O196" i="108"/>
  <c r="N196" i="108"/>
  <c r="M196" i="108"/>
  <c r="L196" i="108"/>
  <c r="P196" i="108" s="1"/>
  <c r="Q196" i="108" s="1"/>
  <c r="K196" i="108"/>
  <c r="R195" i="108"/>
  <c r="O195" i="108"/>
  <c r="N195" i="108"/>
  <c r="M195" i="108"/>
  <c r="L195" i="108"/>
  <c r="P195" i="108" s="1"/>
  <c r="Q195" i="108" s="1"/>
  <c r="K195" i="108"/>
  <c r="R194" i="108"/>
  <c r="O194" i="108"/>
  <c r="N194" i="108"/>
  <c r="M194" i="108"/>
  <c r="L194" i="108"/>
  <c r="P194" i="108" s="1"/>
  <c r="Q194" i="108" s="1"/>
  <c r="K194" i="108"/>
  <c r="R193" i="108"/>
  <c r="O193" i="108"/>
  <c r="N193" i="108"/>
  <c r="M193" i="108"/>
  <c r="L193" i="108"/>
  <c r="P193" i="108" s="1"/>
  <c r="Q193" i="108" s="1"/>
  <c r="K193" i="108"/>
  <c r="R192" i="108"/>
  <c r="O192" i="108"/>
  <c r="N192" i="108"/>
  <c r="M192" i="108"/>
  <c r="L192" i="108"/>
  <c r="P192" i="108" s="1"/>
  <c r="Q192" i="108" s="1"/>
  <c r="K192" i="108"/>
  <c r="R191" i="108"/>
  <c r="O191" i="108"/>
  <c r="N191" i="108"/>
  <c r="M191" i="108"/>
  <c r="L191" i="108"/>
  <c r="P191" i="108" s="1"/>
  <c r="Q191" i="108" s="1"/>
  <c r="K191" i="108"/>
  <c r="R190" i="108"/>
  <c r="O190" i="108"/>
  <c r="N190" i="108"/>
  <c r="M190" i="108"/>
  <c r="L190" i="108"/>
  <c r="P190" i="108" s="1"/>
  <c r="Q190" i="108" s="1"/>
  <c r="K190" i="108"/>
  <c r="R189" i="108"/>
  <c r="O189" i="108"/>
  <c r="N189" i="108"/>
  <c r="M189" i="108"/>
  <c r="L189" i="108"/>
  <c r="P189" i="108" s="1"/>
  <c r="Q189" i="108" s="1"/>
  <c r="K189" i="108"/>
  <c r="R188" i="108"/>
  <c r="O188" i="108"/>
  <c r="N188" i="108"/>
  <c r="M188" i="108"/>
  <c r="L188" i="108"/>
  <c r="P188" i="108" s="1"/>
  <c r="Q188" i="108" s="1"/>
  <c r="K188" i="108"/>
  <c r="R187" i="108"/>
  <c r="O187" i="108"/>
  <c r="N187" i="108"/>
  <c r="M187" i="108"/>
  <c r="L187" i="108"/>
  <c r="P187" i="108" s="1"/>
  <c r="Q187" i="108" s="1"/>
  <c r="K187" i="108"/>
  <c r="R186" i="108"/>
  <c r="O186" i="108"/>
  <c r="N186" i="108"/>
  <c r="M186" i="108"/>
  <c r="L186" i="108"/>
  <c r="P186" i="108" s="1"/>
  <c r="Q186" i="108" s="1"/>
  <c r="K186" i="108"/>
  <c r="R185" i="108"/>
  <c r="O185" i="108"/>
  <c r="N185" i="108"/>
  <c r="M185" i="108"/>
  <c r="L185" i="108"/>
  <c r="P185" i="108" s="1"/>
  <c r="Q185" i="108" s="1"/>
  <c r="K185" i="108"/>
  <c r="R184" i="108"/>
  <c r="O184" i="108"/>
  <c r="N184" i="108"/>
  <c r="M184" i="108"/>
  <c r="L184" i="108"/>
  <c r="P184" i="108" s="1"/>
  <c r="Q184" i="108" s="1"/>
  <c r="K184" i="108"/>
  <c r="R183" i="108"/>
  <c r="O183" i="108"/>
  <c r="N183" i="108"/>
  <c r="M183" i="108"/>
  <c r="L183" i="108"/>
  <c r="P183" i="108" s="1"/>
  <c r="Q183" i="108" s="1"/>
  <c r="K183" i="108"/>
  <c r="R182" i="108"/>
  <c r="O182" i="108"/>
  <c r="N182" i="108"/>
  <c r="M182" i="108"/>
  <c r="L182" i="108"/>
  <c r="P182" i="108" s="1"/>
  <c r="Q182" i="108" s="1"/>
  <c r="K182" i="108"/>
  <c r="R181" i="108"/>
  <c r="O181" i="108"/>
  <c r="N181" i="108"/>
  <c r="M181" i="108"/>
  <c r="L181" i="108"/>
  <c r="P181" i="108" s="1"/>
  <c r="Q181" i="108" s="1"/>
  <c r="K181" i="108"/>
  <c r="R180" i="108"/>
  <c r="O180" i="108"/>
  <c r="N180" i="108"/>
  <c r="M180" i="108"/>
  <c r="L180" i="108"/>
  <c r="P180" i="108" s="1"/>
  <c r="Q180" i="108" s="1"/>
  <c r="K180" i="108"/>
  <c r="R179" i="108"/>
  <c r="O179" i="108"/>
  <c r="N179" i="108"/>
  <c r="M179" i="108"/>
  <c r="L179" i="108"/>
  <c r="P179" i="108" s="1"/>
  <c r="Q179" i="108" s="1"/>
  <c r="K179" i="108"/>
  <c r="R178" i="108"/>
  <c r="O178" i="108"/>
  <c r="N178" i="108"/>
  <c r="M178" i="108"/>
  <c r="L178" i="108"/>
  <c r="P178" i="108" s="1"/>
  <c r="Q178" i="108" s="1"/>
  <c r="K178" i="108"/>
  <c r="R177" i="108"/>
  <c r="O177" i="108"/>
  <c r="N177" i="108"/>
  <c r="M177" i="108"/>
  <c r="L177" i="108"/>
  <c r="P177" i="108" s="1"/>
  <c r="Q177" i="108" s="1"/>
  <c r="K177" i="108"/>
  <c r="R176" i="108"/>
  <c r="O176" i="108"/>
  <c r="N176" i="108"/>
  <c r="M176" i="108"/>
  <c r="L176" i="108"/>
  <c r="P176" i="108" s="1"/>
  <c r="Q176" i="108" s="1"/>
  <c r="K176" i="108"/>
  <c r="R175" i="108"/>
  <c r="O175" i="108"/>
  <c r="N175" i="108"/>
  <c r="M175" i="108"/>
  <c r="L175" i="108"/>
  <c r="P175" i="108" s="1"/>
  <c r="Q175" i="108" s="1"/>
  <c r="K175" i="108"/>
  <c r="R174" i="108"/>
  <c r="O174" i="108"/>
  <c r="N174" i="108"/>
  <c r="M174" i="108"/>
  <c r="L174" i="108"/>
  <c r="P174" i="108" s="1"/>
  <c r="Q174" i="108" s="1"/>
  <c r="K174" i="108"/>
  <c r="R173" i="108"/>
  <c r="O173" i="108"/>
  <c r="N173" i="108"/>
  <c r="M173" i="108"/>
  <c r="L173" i="108"/>
  <c r="P173" i="108" s="1"/>
  <c r="Q173" i="108" s="1"/>
  <c r="K173" i="108"/>
  <c r="R172" i="108"/>
  <c r="O172" i="108"/>
  <c r="N172" i="108"/>
  <c r="M172" i="108"/>
  <c r="L172" i="108"/>
  <c r="P172" i="108" s="1"/>
  <c r="Q172" i="108" s="1"/>
  <c r="K172" i="108"/>
  <c r="R171" i="108"/>
  <c r="O171" i="108"/>
  <c r="N171" i="108"/>
  <c r="M171" i="108"/>
  <c r="L171" i="108"/>
  <c r="P171" i="108" s="1"/>
  <c r="Q171" i="108" s="1"/>
  <c r="K171" i="108"/>
  <c r="R170" i="108"/>
  <c r="O170" i="108"/>
  <c r="N170" i="108"/>
  <c r="M170" i="108"/>
  <c r="L170" i="108"/>
  <c r="P170" i="108" s="1"/>
  <c r="Q170" i="108" s="1"/>
  <c r="K170" i="108"/>
  <c r="R169" i="108"/>
  <c r="O169" i="108"/>
  <c r="N169" i="108"/>
  <c r="M169" i="108"/>
  <c r="L169" i="108"/>
  <c r="P169" i="108" s="1"/>
  <c r="Q169" i="108" s="1"/>
  <c r="K169" i="108"/>
  <c r="R168" i="108"/>
  <c r="O168" i="108"/>
  <c r="N168" i="108"/>
  <c r="M168" i="108"/>
  <c r="L168" i="108"/>
  <c r="P168" i="108" s="1"/>
  <c r="Q168" i="108" s="1"/>
  <c r="K168" i="108"/>
  <c r="R167" i="108"/>
  <c r="O167" i="108"/>
  <c r="N167" i="108"/>
  <c r="M167" i="108"/>
  <c r="L167" i="108"/>
  <c r="P167" i="108" s="1"/>
  <c r="Q167" i="108" s="1"/>
  <c r="K167" i="108"/>
  <c r="R166" i="108"/>
  <c r="O166" i="108"/>
  <c r="N166" i="108"/>
  <c r="M166" i="108"/>
  <c r="L166" i="108"/>
  <c r="P166" i="108" s="1"/>
  <c r="Q166" i="108" s="1"/>
  <c r="K166" i="108"/>
  <c r="R165" i="108"/>
  <c r="O165" i="108"/>
  <c r="N165" i="108"/>
  <c r="M165" i="108"/>
  <c r="L165" i="108"/>
  <c r="P165" i="108" s="1"/>
  <c r="Q165" i="108" s="1"/>
  <c r="K165" i="108"/>
  <c r="R164" i="108"/>
  <c r="O164" i="108"/>
  <c r="N164" i="108"/>
  <c r="M164" i="108"/>
  <c r="L164" i="108"/>
  <c r="P164" i="108" s="1"/>
  <c r="Q164" i="108" s="1"/>
  <c r="K164" i="108"/>
  <c r="R163" i="108"/>
  <c r="O163" i="108"/>
  <c r="N163" i="108"/>
  <c r="M163" i="108"/>
  <c r="L163" i="108"/>
  <c r="P163" i="108" s="1"/>
  <c r="Q163" i="108" s="1"/>
  <c r="K163" i="108"/>
  <c r="R162" i="108"/>
  <c r="O162" i="108"/>
  <c r="N162" i="108"/>
  <c r="M162" i="108"/>
  <c r="L162" i="108"/>
  <c r="P162" i="108" s="1"/>
  <c r="Q162" i="108" s="1"/>
  <c r="K162" i="108"/>
  <c r="R161" i="108"/>
  <c r="O161" i="108"/>
  <c r="N161" i="108"/>
  <c r="M161" i="108"/>
  <c r="L161" i="108"/>
  <c r="P161" i="108" s="1"/>
  <c r="Q161" i="108" s="1"/>
  <c r="K161" i="108"/>
  <c r="R160" i="108"/>
  <c r="O160" i="108"/>
  <c r="N160" i="108"/>
  <c r="M160" i="108"/>
  <c r="L160" i="108"/>
  <c r="P160" i="108" s="1"/>
  <c r="Q160" i="108" s="1"/>
  <c r="K160" i="108"/>
  <c r="R159" i="108"/>
  <c r="O159" i="108"/>
  <c r="N159" i="108"/>
  <c r="M159" i="108"/>
  <c r="L159" i="108"/>
  <c r="P159" i="108" s="1"/>
  <c r="Q159" i="108" s="1"/>
  <c r="K159" i="108"/>
  <c r="R158" i="108"/>
  <c r="O158" i="108"/>
  <c r="N158" i="108"/>
  <c r="M158" i="108"/>
  <c r="L158" i="108"/>
  <c r="P158" i="108" s="1"/>
  <c r="Q158" i="108" s="1"/>
  <c r="K158" i="108"/>
  <c r="R157" i="108"/>
  <c r="O157" i="108"/>
  <c r="N157" i="108"/>
  <c r="M157" i="108"/>
  <c r="L157" i="108"/>
  <c r="P157" i="108" s="1"/>
  <c r="Q157" i="108" s="1"/>
  <c r="K157" i="108"/>
  <c r="R156" i="108"/>
  <c r="O156" i="108"/>
  <c r="N156" i="108"/>
  <c r="M156" i="108"/>
  <c r="L156" i="108"/>
  <c r="P156" i="108" s="1"/>
  <c r="Q156" i="108" s="1"/>
  <c r="K156" i="108"/>
  <c r="R155" i="108"/>
  <c r="O155" i="108"/>
  <c r="N155" i="108"/>
  <c r="M155" i="108"/>
  <c r="L155" i="108"/>
  <c r="P155" i="108" s="1"/>
  <c r="Q155" i="108" s="1"/>
  <c r="K155" i="108"/>
  <c r="R154" i="108"/>
  <c r="O154" i="108"/>
  <c r="N154" i="108"/>
  <c r="M154" i="108"/>
  <c r="L154" i="108"/>
  <c r="P154" i="108" s="1"/>
  <c r="Q154" i="108" s="1"/>
  <c r="K154" i="108"/>
  <c r="R153" i="108"/>
  <c r="O153" i="108"/>
  <c r="N153" i="108"/>
  <c r="M153" i="108"/>
  <c r="L153" i="108"/>
  <c r="P153" i="108" s="1"/>
  <c r="Q153" i="108" s="1"/>
  <c r="K153" i="108"/>
  <c r="R152" i="108"/>
  <c r="O152" i="108"/>
  <c r="N152" i="108"/>
  <c r="M152" i="108"/>
  <c r="L152" i="108"/>
  <c r="P152" i="108" s="1"/>
  <c r="Q152" i="108" s="1"/>
  <c r="K152" i="108"/>
  <c r="R151" i="108"/>
  <c r="O151" i="108"/>
  <c r="N151" i="108"/>
  <c r="M151" i="108"/>
  <c r="L151" i="108"/>
  <c r="P151" i="108" s="1"/>
  <c r="Q151" i="108" s="1"/>
  <c r="K151" i="108"/>
  <c r="R150" i="108"/>
  <c r="O150" i="108"/>
  <c r="N150" i="108"/>
  <c r="M150" i="108"/>
  <c r="L150" i="108"/>
  <c r="P150" i="108" s="1"/>
  <c r="Q150" i="108" s="1"/>
  <c r="K150" i="108"/>
  <c r="R149" i="108"/>
  <c r="O149" i="108"/>
  <c r="N149" i="108"/>
  <c r="M149" i="108"/>
  <c r="L149" i="108"/>
  <c r="P149" i="108" s="1"/>
  <c r="Q149" i="108" s="1"/>
  <c r="K149" i="108"/>
  <c r="R148" i="108"/>
  <c r="O148" i="108"/>
  <c r="N148" i="108"/>
  <c r="M148" i="108"/>
  <c r="L148" i="108"/>
  <c r="P148" i="108" s="1"/>
  <c r="Q148" i="108" s="1"/>
  <c r="K148" i="108"/>
  <c r="R147" i="108"/>
  <c r="O147" i="108"/>
  <c r="N147" i="108"/>
  <c r="M147" i="108"/>
  <c r="L147" i="108"/>
  <c r="P147" i="108" s="1"/>
  <c r="Q147" i="108" s="1"/>
  <c r="K147" i="108"/>
  <c r="R146" i="108"/>
  <c r="O146" i="108"/>
  <c r="N146" i="108"/>
  <c r="M146" i="108"/>
  <c r="L146" i="108"/>
  <c r="P146" i="108" s="1"/>
  <c r="Q146" i="108" s="1"/>
  <c r="K146" i="108"/>
  <c r="R145" i="108"/>
  <c r="O145" i="108"/>
  <c r="N145" i="108"/>
  <c r="M145" i="108"/>
  <c r="L145" i="108"/>
  <c r="P145" i="108" s="1"/>
  <c r="Q145" i="108" s="1"/>
  <c r="K145" i="108"/>
  <c r="R144" i="108"/>
  <c r="O144" i="108"/>
  <c r="N144" i="108"/>
  <c r="M144" i="108"/>
  <c r="L144" i="108"/>
  <c r="P144" i="108" s="1"/>
  <c r="Q144" i="108" s="1"/>
  <c r="K144" i="108"/>
  <c r="R143" i="108"/>
  <c r="O143" i="108"/>
  <c r="N143" i="108"/>
  <c r="M143" i="108"/>
  <c r="L143" i="108"/>
  <c r="P143" i="108" s="1"/>
  <c r="Q143" i="108" s="1"/>
  <c r="K143" i="108"/>
  <c r="R142" i="108"/>
  <c r="O142" i="108"/>
  <c r="N142" i="108"/>
  <c r="M142" i="108"/>
  <c r="L142" i="108"/>
  <c r="P142" i="108" s="1"/>
  <c r="Q142" i="108" s="1"/>
  <c r="K142" i="108"/>
  <c r="R141" i="108"/>
  <c r="O141" i="108"/>
  <c r="N141" i="108"/>
  <c r="M141" i="108"/>
  <c r="L141" i="108"/>
  <c r="P141" i="108" s="1"/>
  <c r="Q141" i="108" s="1"/>
  <c r="K141" i="108"/>
  <c r="R140" i="108"/>
  <c r="O140" i="108"/>
  <c r="N140" i="108"/>
  <c r="M140" i="108"/>
  <c r="L140" i="108"/>
  <c r="P140" i="108" s="1"/>
  <c r="Q140" i="108" s="1"/>
  <c r="K140" i="108"/>
  <c r="R139" i="108"/>
  <c r="O139" i="108"/>
  <c r="N139" i="108"/>
  <c r="M139" i="108"/>
  <c r="L139" i="108"/>
  <c r="P139" i="108" s="1"/>
  <c r="Q139" i="108" s="1"/>
  <c r="K139" i="108"/>
  <c r="R138" i="108"/>
  <c r="O138" i="108"/>
  <c r="N138" i="108"/>
  <c r="M138" i="108"/>
  <c r="L138" i="108"/>
  <c r="P138" i="108" s="1"/>
  <c r="Q138" i="108" s="1"/>
  <c r="K138" i="108"/>
  <c r="R137" i="108"/>
  <c r="O137" i="108"/>
  <c r="N137" i="108"/>
  <c r="M137" i="108"/>
  <c r="L137" i="108"/>
  <c r="P137" i="108" s="1"/>
  <c r="Q137" i="108" s="1"/>
  <c r="K137" i="108"/>
  <c r="R136" i="108"/>
  <c r="O136" i="108"/>
  <c r="N136" i="108"/>
  <c r="M136" i="108"/>
  <c r="L136" i="108"/>
  <c r="P136" i="108" s="1"/>
  <c r="Q136" i="108" s="1"/>
  <c r="K136" i="108"/>
  <c r="R135" i="108"/>
  <c r="O135" i="108"/>
  <c r="N135" i="108"/>
  <c r="M135" i="108"/>
  <c r="L135" i="108"/>
  <c r="P135" i="108" s="1"/>
  <c r="Q135" i="108" s="1"/>
  <c r="K135" i="108"/>
  <c r="R134" i="108"/>
  <c r="O134" i="108"/>
  <c r="N134" i="108"/>
  <c r="M134" i="108"/>
  <c r="L134" i="108"/>
  <c r="P134" i="108" s="1"/>
  <c r="Q134" i="108" s="1"/>
  <c r="K134" i="108"/>
  <c r="R133" i="108"/>
  <c r="O133" i="108"/>
  <c r="N133" i="108"/>
  <c r="M133" i="108"/>
  <c r="L133" i="108"/>
  <c r="P133" i="108" s="1"/>
  <c r="Q133" i="108" s="1"/>
  <c r="K133" i="108"/>
  <c r="R132" i="108"/>
  <c r="O132" i="108"/>
  <c r="N132" i="108"/>
  <c r="M132" i="108"/>
  <c r="L132" i="108"/>
  <c r="P132" i="108" s="1"/>
  <c r="Q132" i="108" s="1"/>
  <c r="K132" i="108"/>
  <c r="R131" i="108"/>
  <c r="O131" i="108"/>
  <c r="N131" i="108"/>
  <c r="M131" i="108"/>
  <c r="L131" i="108"/>
  <c r="P131" i="108" s="1"/>
  <c r="Q131" i="108" s="1"/>
  <c r="K131" i="108"/>
  <c r="R130" i="108"/>
  <c r="O130" i="108"/>
  <c r="N130" i="108"/>
  <c r="M130" i="108"/>
  <c r="L130" i="108"/>
  <c r="P130" i="108" s="1"/>
  <c r="Q130" i="108" s="1"/>
  <c r="K130" i="108"/>
  <c r="R129" i="108"/>
  <c r="O129" i="108"/>
  <c r="N129" i="108"/>
  <c r="M129" i="108"/>
  <c r="L129" i="108"/>
  <c r="P129" i="108" s="1"/>
  <c r="Q129" i="108" s="1"/>
  <c r="K129" i="108"/>
  <c r="R128" i="108"/>
  <c r="O128" i="108"/>
  <c r="N128" i="108"/>
  <c r="M128" i="108"/>
  <c r="L128" i="108"/>
  <c r="P128" i="108" s="1"/>
  <c r="Q128" i="108" s="1"/>
  <c r="K128" i="108"/>
  <c r="R127" i="108"/>
  <c r="O127" i="108"/>
  <c r="N127" i="108"/>
  <c r="M127" i="108"/>
  <c r="L127" i="108"/>
  <c r="P127" i="108" s="1"/>
  <c r="Q127" i="108" s="1"/>
  <c r="K127" i="108"/>
  <c r="R126" i="108"/>
  <c r="O126" i="108"/>
  <c r="N126" i="108"/>
  <c r="M126" i="108"/>
  <c r="L126" i="108"/>
  <c r="P126" i="108" s="1"/>
  <c r="Q126" i="108" s="1"/>
  <c r="K126" i="108"/>
  <c r="R125" i="108"/>
  <c r="O125" i="108"/>
  <c r="N125" i="108"/>
  <c r="M125" i="108"/>
  <c r="L125" i="108"/>
  <c r="P125" i="108" s="1"/>
  <c r="Q125" i="108" s="1"/>
  <c r="K125" i="108"/>
  <c r="R124" i="108"/>
  <c r="O124" i="108"/>
  <c r="N124" i="108"/>
  <c r="M124" i="108"/>
  <c r="L124" i="108"/>
  <c r="P124" i="108" s="1"/>
  <c r="Q124" i="108" s="1"/>
  <c r="K124" i="108"/>
  <c r="R123" i="108"/>
  <c r="O123" i="108"/>
  <c r="N123" i="108"/>
  <c r="M123" i="108"/>
  <c r="L123" i="108"/>
  <c r="P123" i="108" s="1"/>
  <c r="Q123" i="108" s="1"/>
  <c r="K123" i="108"/>
  <c r="R122" i="108"/>
  <c r="O122" i="108"/>
  <c r="N122" i="108"/>
  <c r="M122" i="108"/>
  <c r="L122" i="108"/>
  <c r="P122" i="108" s="1"/>
  <c r="Q122" i="108" s="1"/>
  <c r="K122" i="108"/>
  <c r="R121" i="108"/>
  <c r="O121" i="108"/>
  <c r="N121" i="108"/>
  <c r="M121" i="108"/>
  <c r="L121" i="108"/>
  <c r="P121" i="108" s="1"/>
  <c r="Q121" i="108" s="1"/>
  <c r="K121" i="108"/>
  <c r="R120" i="108"/>
  <c r="O120" i="108"/>
  <c r="N120" i="108"/>
  <c r="M120" i="108"/>
  <c r="L120" i="108"/>
  <c r="P120" i="108" s="1"/>
  <c r="Q120" i="108" s="1"/>
  <c r="K120" i="108"/>
  <c r="R119" i="108"/>
  <c r="O119" i="108"/>
  <c r="N119" i="108"/>
  <c r="M119" i="108"/>
  <c r="L119" i="108"/>
  <c r="P119" i="108" s="1"/>
  <c r="Q119" i="108" s="1"/>
  <c r="K119" i="108"/>
  <c r="R118" i="108"/>
  <c r="O118" i="108"/>
  <c r="N118" i="108"/>
  <c r="M118" i="108"/>
  <c r="L118" i="108"/>
  <c r="P118" i="108" s="1"/>
  <c r="Q118" i="108" s="1"/>
  <c r="K118" i="108"/>
  <c r="R117" i="108"/>
  <c r="O117" i="108"/>
  <c r="N117" i="108"/>
  <c r="M117" i="108"/>
  <c r="L117" i="108"/>
  <c r="P117" i="108" s="1"/>
  <c r="Q117" i="108" s="1"/>
  <c r="K117" i="108"/>
  <c r="R116" i="108"/>
  <c r="O116" i="108"/>
  <c r="N116" i="108"/>
  <c r="M116" i="108"/>
  <c r="L116" i="108"/>
  <c r="P116" i="108" s="1"/>
  <c r="Q116" i="108" s="1"/>
  <c r="K116" i="108"/>
  <c r="R115" i="108"/>
  <c r="O115" i="108"/>
  <c r="N115" i="108"/>
  <c r="M115" i="108"/>
  <c r="L115" i="108"/>
  <c r="P115" i="108" s="1"/>
  <c r="Q115" i="108" s="1"/>
  <c r="K115" i="108"/>
  <c r="R114" i="108"/>
  <c r="O114" i="108"/>
  <c r="N114" i="108"/>
  <c r="M114" i="108"/>
  <c r="L114" i="108"/>
  <c r="P114" i="108" s="1"/>
  <c r="Q114" i="108" s="1"/>
  <c r="K114" i="108"/>
  <c r="R113" i="108"/>
  <c r="O113" i="108"/>
  <c r="N113" i="108"/>
  <c r="M113" i="108"/>
  <c r="L113" i="108"/>
  <c r="P113" i="108" s="1"/>
  <c r="Q113" i="108" s="1"/>
  <c r="K113" i="108"/>
  <c r="R112" i="108"/>
  <c r="O112" i="108"/>
  <c r="N112" i="108"/>
  <c r="M112" i="108"/>
  <c r="L112" i="108"/>
  <c r="P112" i="108" s="1"/>
  <c r="Q112" i="108" s="1"/>
  <c r="K112" i="108"/>
  <c r="R111" i="108"/>
  <c r="O111" i="108"/>
  <c r="N111" i="108"/>
  <c r="M111" i="108"/>
  <c r="L111" i="108"/>
  <c r="P111" i="108" s="1"/>
  <c r="Q111" i="108" s="1"/>
  <c r="K111" i="108"/>
  <c r="R110" i="108"/>
  <c r="O110" i="108"/>
  <c r="N110" i="108"/>
  <c r="M110" i="108"/>
  <c r="L110" i="108"/>
  <c r="P110" i="108" s="1"/>
  <c r="Q110" i="108" s="1"/>
  <c r="K110" i="108"/>
  <c r="R109" i="108"/>
  <c r="O109" i="108"/>
  <c r="N109" i="108"/>
  <c r="M109" i="108"/>
  <c r="L109" i="108"/>
  <c r="P109" i="108" s="1"/>
  <c r="Q109" i="108" s="1"/>
  <c r="K109" i="108"/>
  <c r="R108" i="108"/>
  <c r="O108" i="108"/>
  <c r="N108" i="108"/>
  <c r="M108" i="108"/>
  <c r="L108" i="108"/>
  <c r="P108" i="108" s="1"/>
  <c r="Q108" i="108" s="1"/>
  <c r="K108" i="108"/>
  <c r="R107" i="108"/>
  <c r="O107" i="108"/>
  <c r="N107" i="108"/>
  <c r="M107" i="108"/>
  <c r="L107" i="108"/>
  <c r="P107" i="108" s="1"/>
  <c r="Q107" i="108" s="1"/>
  <c r="K107" i="108"/>
  <c r="R106" i="108"/>
  <c r="O106" i="108"/>
  <c r="N106" i="108"/>
  <c r="M106" i="108"/>
  <c r="L106" i="108"/>
  <c r="P106" i="108" s="1"/>
  <c r="Q106" i="108" s="1"/>
  <c r="K106" i="108"/>
  <c r="R105" i="108"/>
  <c r="O105" i="108"/>
  <c r="N105" i="108"/>
  <c r="M105" i="108"/>
  <c r="L105" i="108"/>
  <c r="P105" i="108" s="1"/>
  <c r="Q105" i="108" s="1"/>
  <c r="K105" i="108"/>
  <c r="R104" i="108"/>
  <c r="O104" i="108"/>
  <c r="N104" i="108"/>
  <c r="M104" i="108"/>
  <c r="L104" i="108"/>
  <c r="P104" i="108" s="1"/>
  <c r="Q104" i="108" s="1"/>
  <c r="K104" i="108"/>
  <c r="R103" i="108"/>
  <c r="O103" i="108"/>
  <c r="N103" i="108"/>
  <c r="M103" i="108"/>
  <c r="L103" i="108"/>
  <c r="P103" i="108" s="1"/>
  <c r="Q103" i="108" s="1"/>
  <c r="K103" i="108"/>
  <c r="R102" i="108"/>
  <c r="O102" i="108"/>
  <c r="N102" i="108"/>
  <c r="M102" i="108"/>
  <c r="L102" i="108"/>
  <c r="P102" i="108" s="1"/>
  <c r="Q102" i="108" s="1"/>
  <c r="K102" i="108"/>
  <c r="R101" i="108"/>
  <c r="O101" i="108"/>
  <c r="N101" i="108"/>
  <c r="M101" i="108"/>
  <c r="L101" i="108"/>
  <c r="P101" i="108" s="1"/>
  <c r="Q101" i="108" s="1"/>
  <c r="K101" i="108"/>
  <c r="R100" i="108"/>
  <c r="O100" i="108"/>
  <c r="N100" i="108"/>
  <c r="M100" i="108"/>
  <c r="L100" i="108"/>
  <c r="P100" i="108" s="1"/>
  <c r="Q100" i="108" s="1"/>
  <c r="K100" i="108"/>
  <c r="R99" i="108"/>
  <c r="O99" i="108"/>
  <c r="N99" i="108"/>
  <c r="M99" i="108"/>
  <c r="L99" i="108"/>
  <c r="P99" i="108" s="1"/>
  <c r="Q99" i="108" s="1"/>
  <c r="K99" i="108"/>
  <c r="R98" i="108"/>
  <c r="O98" i="108"/>
  <c r="N98" i="108"/>
  <c r="M98" i="108"/>
  <c r="L98" i="108"/>
  <c r="P98" i="108" s="1"/>
  <c r="Q98" i="108" s="1"/>
  <c r="K98" i="108"/>
  <c r="R97" i="108"/>
  <c r="O97" i="108"/>
  <c r="N97" i="108"/>
  <c r="M97" i="108"/>
  <c r="L97" i="108"/>
  <c r="P97" i="108" s="1"/>
  <c r="Q97" i="108" s="1"/>
  <c r="K97" i="108"/>
  <c r="R96" i="108"/>
  <c r="O96" i="108"/>
  <c r="N96" i="108"/>
  <c r="M96" i="108"/>
  <c r="L96" i="108"/>
  <c r="P96" i="108" s="1"/>
  <c r="Q96" i="108" s="1"/>
  <c r="K96" i="108"/>
  <c r="R95" i="108"/>
  <c r="O95" i="108"/>
  <c r="N95" i="108"/>
  <c r="M95" i="108"/>
  <c r="L95" i="108"/>
  <c r="P95" i="108" s="1"/>
  <c r="Q95" i="108" s="1"/>
  <c r="K95" i="108"/>
  <c r="R94" i="108"/>
  <c r="O94" i="108"/>
  <c r="N94" i="108"/>
  <c r="M94" i="108"/>
  <c r="L94" i="108"/>
  <c r="P94" i="108" s="1"/>
  <c r="Q94" i="108" s="1"/>
  <c r="K94" i="108"/>
  <c r="R93" i="108"/>
  <c r="O93" i="108"/>
  <c r="N93" i="108"/>
  <c r="M93" i="108"/>
  <c r="L93" i="108"/>
  <c r="P93" i="108" s="1"/>
  <c r="Q93" i="108" s="1"/>
  <c r="K93" i="108"/>
  <c r="R92" i="108"/>
  <c r="O92" i="108"/>
  <c r="N92" i="108"/>
  <c r="M92" i="108"/>
  <c r="L92" i="108"/>
  <c r="P92" i="108" s="1"/>
  <c r="Q92" i="108" s="1"/>
  <c r="K92" i="108"/>
  <c r="R91" i="108"/>
  <c r="O91" i="108"/>
  <c r="N91" i="108"/>
  <c r="M91" i="108"/>
  <c r="L91" i="108"/>
  <c r="P91" i="108" s="1"/>
  <c r="Q91" i="108" s="1"/>
  <c r="K91" i="108"/>
  <c r="R90" i="108"/>
  <c r="O90" i="108"/>
  <c r="N90" i="108"/>
  <c r="M90" i="108"/>
  <c r="L90" i="108"/>
  <c r="P90" i="108" s="1"/>
  <c r="Q90" i="108" s="1"/>
  <c r="K90" i="108"/>
  <c r="R89" i="108"/>
  <c r="O89" i="108"/>
  <c r="N89" i="108"/>
  <c r="M89" i="108"/>
  <c r="L89" i="108"/>
  <c r="P89" i="108" s="1"/>
  <c r="Q89" i="108" s="1"/>
  <c r="K89" i="108"/>
  <c r="R88" i="108"/>
  <c r="O88" i="108"/>
  <c r="N88" i="108"/>
  <c r="M88" i="108"/>
  <c r="L88" i="108"/>
  <c r="P88" i="108" s="1"/>
  <c r="Q88" i="108" s="1"/>
  <c r="K88" i="108"/>
  <c r="R87" i="108"/>
  <c r="O87" i="108"/>
  <c r="N87" i="108"/>
  <c r="M87" i="108"/>
  <c r="L87" i="108"/>
  <c r="P87" i="108" s="1"/>
  <c r="Q87" i="108" s="1"/>
  <c r="K87" i="108"/>
  <c r="R86" i="108"/>
  <c r="O86" i="108"/>
  <c r="N86" i="108"/>
  <c r="M86" i="108"/>
  <c r="L86" i="108"/>
  <c r="P86" i="108" s="1"/>
  <c r="Q86" i="108" s="1"/>
  <c r="K86" i="108"/>
  <c r="R85" i="108"/>
  <c r="O85" i="108"/>
  <c r="N85" i="108"/>
  <c r="M85" i="108"/>
  <c r="L85" i="108"/>
  <c r="P85" i="108" s="1"/>
  <c r="Q85" i="108" s="1"/>
  <c r="K85" i="108"/>
  <c r="R84" i="108"/>
  <c r="O84" i="108"/>
  <c r="N84" i="108"/>
  <c r="M84" i="108"/>
  <c r="L84" i="108"/>
  <c r="P84" i="108" s="1"/>
  <c r="Q84" i="108" s="1"/>
  <c r="K84" i="108"/>
  <c r="R83" i="108"/>
  <c r="O83" i="108"/>
  <c r="N83" i="108"/>
  <c r="M83" i="108"/>
  <c r="L83" i="108"/>
  <c r="P83" i="108" s="1"/>
  <c r="Q83" i="108" s="1"/>
  <c r="K83" i="108"/>
  <c r="R82" i="108"/>
  <c r="O82" i="108"/>
  <c r="N82" i="108"/>
  <c r="M82" i="108"/>
  <c r="L82" i="108"/>
  <c r="P82" i="108" s="1"/>
  <c r="Q82" i="108" s="1"/>
  <c r="K82" i="108"/>
  <c r="R81" i="108"/>
  <c r="O81" i="108"/>
  <c r="N81" i="108"/>
  <c r="M81" i="108"/>
  <c r="L81" i="108"/>
  <c r="P81" i="108" s="1"/>
  <c r="Q81" i="108" s="1"/>
  <c r="K81" i="108"/>
  <c r="R80" i="108"/>
  <c r="O80" i="108"/>
  <c r="N80" i="108"/>
  <c r="M80" i="108"/>
  <c r="L80" i="108"/>
  <c r="P80" i="108" s="1"/>
  <c r="Q80" i="108" s="1"/>
  <c r="K80" i="108"/>
  <c r="R79" i="108"/>
  <c r="O79" i="108"/>
  <c r="N79" i="108"/>
  <c r="M79" i="108"/>
  <c r="L79" i="108"/>
  <c r="P79" i="108" s="1"/>
  <c r="Q79" i="108" s="1"/>
  <c r="K79" i="108"/>
  <c r="R78" i="108"/>
  <c r="O78" i="108"/>
  <c r="N78" i="108"/>
  <c r="M78" i="108"/>
  <c r="L78" i="108"/>
  <c r="P78" i="108" s="1"/>
  <c r="Q78" i="108" s="1"/>
  <c r="K78" i="108"/>
  <c r="R77" i="108"/>
  <c r="O77" i="108"/>
  <c r="N77" i="108"/>
  <c r="M77" i="108"/>
  <c r="L77" i="108"/>
  <c r="P77" i="108" s="1"/>
  <c r="Q77" i="108" s="1"/>
  <c r="K77" i="108"/>
  <c r="R76" i="108"/>
  <c r="O76" i="108"/>
  <c r="N76" i="108"/>
  <c r="M76" i="108"/>
  <c r="L76" i="108"/>
  <c r="P76" i="108" s="1"/>
  <c r="Q76" i="108" s="1"/>
  <c r="K76" i="108"/>
  <c r="R75" i="108"/>
  <c r="O75" i="108"/>
  <c r="N75" i="108"/>
  <c r="M75" i="108"/>
  <c r="L75" i="108"/>
  <c r="P75" i="108" s="1"/>
  <c r="Q75" i="108" s="1"/>
  <c r="K75" i="108"/>
  <c r="R74" i="108"/>
  <c r="O74" i="108"/>
  <c r="N74" i="108"/>
  <c r="M74" i="108"/>
  <c r="L74" i="108"/>
  <c r="P74" i="108" s="1"/>
  <c r="Q74" i="108" s="1"/>
  <c r="K74" i="108"/>
  <c r="R73" i="108"/>
  <c r="O73" i="108"/>
  <c r="N73" i="108"/>
  <c r="M73" i="108"/>
  <c r="L73" i="108"/>
  <c r="P73" i="108" s="1"/>
  <c r="Q73" i="108" s="1"/>
  <c r="K73" i="108"/>
  <c r="R72" i="108"/>
  <c r="O72" i="108"/>
  <c r="N72" i="108"/>
  <c r="M72" i="108"/>
  <c r="L72" i="108"/>
  <c r="P72" i="108" s="1"/>
  <c r="Q72" i="108" s="1"/>
  <c r="K72" i="108"/>
  <c r="R71" i="108"/>
  <c r="O71" i="108"/>
  <c r="N71" i="108"/>
  <c r="M71" i="108"/>
  <c r="L71" i="108"/>
  <c r="P71" i="108" s="1"/>
  <c r="Q71" i="108" s="1"/>
  <c r="K71" i="108"/>
  <c r="R70" i="108"/>
  <c r="O70" i="108"/>
  <c r="N70" i="108"/>
  <c r="M70" i="108"/>
  <c r="L70" i="108"/>
  <c r="P70" i="108" s="1"/>
  <c r="Q70" i="108" s="1"/>
  <c r="K70" i="108"/>
  <c r="R69" i="108"/>
  <c r="O69" i="108"/>
  <c r="N69" i="108"/>
  <c r="M69" i="108"/>
  <c r="L69" i="108"/>
  <c r="P69" i="108" s="1"/>
  <c r="Q69" i="108" s="1"/>
  <c r="K69" i="108"/>
  <c r="R68" i="108"/>
  <c r="O68" i="108"/>
  <c r="N68" i="108"/>
  <c r="M68" i="108"/>
  <c r="L68" i="108"/>
  <c r="P68" i="108" s="1"/>
  <c r="Q68" i="108" s="1"/>
  <c r="K68" i="108"/>
  <c r="R67" i="108"/>
  <c r="O67" i="108"/>
  <c r="N67" i="108"/>
  <c r="M67" i="108"/>
  <c r="L67" i="108"/>
  <c r="P67" i="108" s="1"/>
  <c r="K67" i="108"/>
  <c r="R66" i="108"/>
  <c r="O66" i="108"/>
  <c r="N66" i="108"/>
  <c r="M66" i="108"/>
  <c r="L66" i="108"/>
  <c r="P66" i="108" s="1"/>
  <c r="Q66" i="108" s="1"/>
  <c r="K66" i="108"/>
  <c r="R65" i="108"/>
  <c r="E4" i="113" s="1"/>
  <c r="O65" i="108"/>
  <c r="N65" i="108"/>
  <c r="M65" i="108"/>
  <c r="L65" i="108"/>
  <c r="P65" i="108" s="1"/>
  <c r="Q65" i="108" s="1"/>
  <c r="K65" i="108"/>
  <c r="A4" i="113" s="1"/>
  <c r="R64" i="108"/>
  <c r="O64" i="108"/>
  <c r="N64" i="108"/>
  <c r="M64" i="108"/>
  <c r="L64" i="108"/>
  <c r="P64" i="108" s="1"/>
  <c r="Q64" i="108" s="1"/>
  <c r="K64" i="108"/>
  <c r="R63" i="108"/>
  <c r="O63" i="108"/>
  <c r="N63" i="108"/>
  <c r="M63" i="108"/>
  <c r="L63" i="108"/>
  <c r="P63" i="108" s="1"/>
  <c r="Q63" i="108" s="1"/>
  <c r="K63" i="108"/>
  <c r="R62" i="108"/>
  <c r="E4" i="112" s="1"/>
  <c r="O62" i="108"/>
  <c r="N62" i="108"/>
  <c r="M62" i="108"/>
  <c r="L62" i="108"/>
  <c r="P62" i="108" s="1"/>
  <c r="Q62" i="108" s="1"/>
  <c r="K62" i="108"/>
  <c r="A4" i="112" s="1"/>
  <c r="R61" i="108"/>
  <c r="O61" i="108"/>
  <c r="N61" i="108"/>
  <c r="M61" i="108"/>
  <c r="L61" i="108"/>
  <c r="P61" i="108" s="1"/>
  <c r="Q61" i="108" s="1"/>
  <c r="K61" i="108"/>
  <c r="R60" i="108"/>
  <c r="O60" i="108"/>
  <c r="N60" i="108"/>
  <c r="M60" i="108"/>
  <c r="L60" i="108"/>
  <c r="P60" i="108" s="1"/>
  <c r="Q60" i="108" s="1"/>
  <c r="K60" i="108"/>
  <c r="R59" i="108"/>
  <c r="O59" i="108"/>
  <c r="N59" i="108"/>
  <c r="M59" i="108"/>
  <c r="L59" i="108"/>
  <c r="P59" i="108" s="1"/>
  <c r="Q59" i="108" s="1"/>
  <c r="K59" i="108"/>
  <c r="R58" i="108"/>
  <c r="E4" i="111" s="1"/>
  <c r="O58" i="108"/>
  <c r="N58" i="108"/>
  <c r="M58" i="108"/>
  <c r="L58" i="108"/>
  <c r="P58" i="108" s="1"/>
  <c r="Q58" i="108" s="1"/>
  <c r="K58" i="108"/>
  <c r="A4" i="111" s="1"/>
  <c r="R57" i="108"/>
  <c r="E4" i="110" s="1"/>
  <c r="O57" i="108"/>
  <c r="N57" i="108"/>
  <c r="M57" i="108"/>
  <c r="L57" i="108"/>
  <c r="P57" i="108" s="1"/>
  <c r="Q57" i="108" s="1"/>
  <c r="K57" i="108"/>
  <c r="A4" i="110" s="1"/>
  <c r="R56" i="108"/>
  <c r="O56" i="108"/>
  <c r="N56" i="108"/>
  <c r="M56" i="108"/>
  <c r="L56" i="108"/>
  <c r="P56" i="108" s="1"/>
  <c r="Q56" i="108" s="1"/>
  <c r="K56" i="108"/>
  <c r="R55" i="108"/>
  <c r="O55" i="108"/>
  <c r="N55" i="108"/>
  <c r="M55" i="108"/>
  <c r="L55" i="108"/>
  <c r="P55" i="108" s="1"/>
  <c r="Q55" i="108" s="1"/>
  <c r="K55" i="108"/>
  <c r="R54" i="108"/>
  <c r="E4" i="109" s="1"/>
  <c r="O54" i="108"/>
  <c r="N54" i="108"/>
  <c r="M54" i="108"/>
  <c r="L54" i="108"/>
  <c r="P54" i="108" s="1"/>
  <c r="Q54" i="108" s="1"/>
  <c r="K54" i="108"/>
  <c r="A4" i="109" s="1"/>
  <c r="R53" i="108"/>
  <c r="E4" i="107" s="1"/>
  <c r="O53" i="108"/>
  <c r="N53" i="108"/>
  <c r="M53" i="108"/>
  <c r="C4" i="117" s="1"/>
  <c r="L53" i="108"/>
  <c r="P53" i="108" s="1"/>
  <c r="Q53" i="108" s="1"/>
  <c r="K53" i="108"/>
  <c r="A4" i="107" s="1"/>
  <c r="R52" i="108"/>
  <c r="O52" i="108"/>
  <c r="N52" i="108"/>
  <c r="M52" i="108"/>
  <c r="L52" i="108"/>
  <c r="P52" i="108" s="1"/>
  <c r="Q52" i="108" s="1"/>
  <c r="K52" i="108"/>
  <c r="R51" i="108"/>
  <c r="O51" i="108"/>
  <c r="N51" i="108"/>
  <c r="M51" i="108"/>
  <c r="L51" i="108"/>
  <c r="P51" i="108" s="1"/>
  <c r="Q51" i="108" s="1"/>
  <c r="K51" i="108"/>
  <c r="R50" i="108"/>
  <c r="O50" i="108"/>
  <c r="N50" i="108"/>
  <c r="M50" i="108"/>
  <c r="L50" i="108"/>
  <c r="P50" i="108" s="1"/>
  <c r="Q50" i="108" s="1"/>
  <c r="K50" i="108"/>
  <c r="R49" i="108"/>
  <c r="O49" i="108"/>
  <c r="N49" i="108"/>
  <c r="M49" i="108"/>
  <c r="L49" i="108"/>
  <c r="P49" i="108" s="1"/>
  <c r="Q49" i="108" s="1"/>
  <c r="K49" i="108"/>
  <c r="R48" i="108"/>
  <c r="O48" i="108"/>
  <c r="N48" i="108"/>
  <c r="M48" i="108"/>
  <c r="L48" i="108"/>
  <c r="P48" i="108" s="1"/>
  <c r="Q48" i="108" s="1"/>
  <c r="K48" i="108"/>
  <c r="R47" i="108"/>
  <c r="O47" i="108"/>
  <c r="N47" i="108"/>
  <c r="M47" i="108"/>
  <c r="L47" i="108"/>
  <c r="P47" i="108" s="1"/>
  <c r="Q47" i="108" s="1"/>
  <c r="K47" i="108"/>
  <c r="R46" i="108"/>
  <c r="O46" i="108"/>
  <c r="N46" i="108"/>
  <c r="M46" i="108"/>
  <c r="L46" i="108"/>
  <c r="P46" i="108" s="1"/>
  <c r="Q46" i="108" s="1"/>
  <c r="K46" i="108"/>
  <c r="R45" i="108"/>
  <c r="O45" i="108"/>
  <c r="N45" i="108"/>
  <c r="M45" i="108"/>
  <c r="L45" i="108"/>
  <c r="P45" i="108" s="1"/>
  <c r="Q45" i="108" s="1"/>
  <c r="K45" i="108"/>
  <c r="R44" i="108"/>
  <c r="O44" i="108"/>
  <c r="N44" i="108"/>
  <c r="M44" i="108"/>
  <c r="L44" i="108"/>
  <c r="P44" i="108" s="1"/>
  <c r="Q44" i="108" s="1"/>
  <c r="K44" i="108"/>
  <c r="R43" i="108"/>
  <c r="O43" i="108"/>
  <c r="N43" i="108"/>
  <c r="M43" i="108"/>
  <c r="L43" i="108"/>
  <c r="P43" i="108" s="1"/>
  <c r="Q43" i="108" s="1"/>
  <c r="K43" i="108"/>
  <c r="R42" i="108"/>
  <c r="O42" i="108"/>
  <c r="N42" i="108"/>
  <c r="M42" i="108"/>
  <c r="L42" i="108"/>
  <c r="P42" i="108" s="1"/>
  <c r="Q42" i="108" s="1"/>
  <c r="K42" i="108"/>
  <c r="R41" i="108"/>
  <c r="O41" i="108"/>
  <c r="N41" i="108"/>
  <c r="M41" i="108"/>
  <c r="L41" i="108"/>
  <c r="P41" i="108" s="1"/>
  <c r="Q41" i="108" s="1"/>
  <c r="K41" i="108"/>
  <c r="R40" i="108"/>
  <c r="O40" i="108"/>
  <c r="N40" i="108"/>
  <c r="M40" i="108"/>
  <c r="L40" i="108"/>
  <c r="P40" i="108" s="1"/>
  <c r="Q40" i="108" s="1"/>
  <c r="K40" i="108"/>
  <c r="R39" i="108"/>
  <c r="O39" i="108"/>
  <c r="N39" i="108"/>
  <c r="M39" i="108"/>
  <c r="L39" i="108"/>
  <c r="P39" i="108" s="1"/>
  <c r="Q39" i="108" s="1"/>
  <c r="K39" i="108"/>
  <c r="R38" i="108"/>
  <c r="O38" i="108"/>
  <c r="N38" i="108"/>
  <c r="M38" i="108"/>
  <c r="L38" i="108"/>
  <c r="P38" i="108" s="1"/>
  <c r="Q38" i="108" s="1"/>
  <c r="K38" i="108"/>
  <c r="R37" i="108"/>
  <c r="O37" i="108"/>
  <c r="N37" i="108"/>
  <c r="M37" i="108"/>
  <c r="L37" i="108"/>
  <c r="P37" i="108" s="1"/>
  <c r="Q37" i="108" s="1"/>
  <c r="K37" i="108"/>
  <c r="R36" i="108"/>
  <c r="O36" i="108"/>
  <c r="N36" i="108"/>
  <c r="M36" i="108"/>
  <c r="L36" i="108"/>
  <c r="P36" i="108" s="1"/>
  <c r="Q36" i="108" s="1"/>
  <c r="K36" i="108"/>
  <c r="R35" i="108"/>
  <c r="O35" i="108"/>
  <c r="N35" i="108"/>
  <c r="M35" i="108"/>
  <c r="L35" i="108"/>
  <c r="P35" i="108" s="1"/>
  <c r="Q35" i="108" s="1"/>
  <c r="K35" i="108"/>
  <c r="R34" i="108"/>
  <c r="O34" i="108"/>
  <c r="N34" i="108"/>
  <c r="M34" i="108"/>
  <c r="L34" i="108"/>
  <c r="P34" i="108" s="1"/>
  <c r="Q34" i="108" s="1"/>
  <c r="K34" i="108"/>
  <c r="R33" i="108"/>
  <c r="O33" i="108"/>
  <c r="N33" i="108"/>
  <c r="M33" i="108"/>
  <c r="L33" i="108"/>
  <c r="P33" i="108" s="1"/>
  <c r="Q33" i="108" s="1"/>
  <c r="K33" i="108"/>
  <c r="R32" i="108"/>
  <c r="O32" i="108"/>
  <c r="N32" i="108"/>
  <c r="M32" i="108"/>
  <c r="L32" i="108"/>
  <c r="P32" i="108" s="1"/>
  <c r="Q32" i="108" s="1"/>
  <c r="K32" i="108"/>
  <c r="R31" i="108"/>
  <c r="O31" i="108"/>
  <c r="N31" i="108"/>
  <c r="M31" i="108"/>
  <c r="L31" i="108"/>
  <c r="P31" i="108" s="1"/>
  <c r="Q31" i="108" s="1"/>
  <c r="K31" i="108"/>
  <c r="R30" i="108"/>
  <c r="O30" i="108"/>
  <c r="N30" i="108"/>
  <c r="M30" i="108"/>
  <c r="L30" i="108"/>
  <c r="P30" i="108" s="1"/>
  <c r="Q30" i="108" s="1"/>
  <c r="K30" i="108"/>
  <c r="R29" i="108"/>
  <c r="O29" i="108"/>
  <c r="N29" i="108"/>
  <c r="M29" i="108"/>
  <c r="L29" i="108"/>
  <c r="P29" i="108" s="1"/>
  <c r="Q29" i="108" s="1"/>
  <c r="K29" i="108"/>
  <c r="R28" i="108"/>
  <c r="O28" i="108"/>
  <c r="N28" i="108"/>
  <c r="M28" i="108"/>
  <c r="L28" i="108"/>
  <c r="P28" i="108" s="1"/>
  <c r="Q28" i="108" s="1"/>
  <c r="K28" i="108"/>
  <c r="R27" i="108"/>
  <c r="O27" i="108"/>
  <c r="N27" i="108"/>
  <c r="M27" i="108"/>
  <c r="L27" i="108"/>
  <c r="P27" i="108" s="1"/>
  <c r="Q27" i="108" s="1"/>
  <c r="K27" i="108"/>
  <c r="R26" i="108"/>
  <c r="O26" i="108"/>
  <c r="N26" i="108"/>
  <c r="M26" i="108"/>
  <c r="L26" i="108"/>
  <c r="P26" i="108" s="1"/>
  <c r="Q26" i="108" s="1"/>
  <c r="K26" i="108"/>
  <c r="R25" i="108"/>
  <c r="O25" i="108"/>
  <c r="N25" i="108"/>
  <c r="M25" i="108"/>
  <c r="L25" i="108"/>
  <c r="P25" i="108" s="1"/>
  <c r="Q25" i="108" s="1"/>
  <c r="K25" i="108"/>
  <c r="R24" i="108"/>
  <c r="O24" i="108"/>
  <c r="N24" i="108"/>
  <c r="M24" i="108"/>
  <c r="L24" i="108"/>
  <c r="P24" i="108" s="1"/>
  <c r="Q24" i="108" s="1"/>
  <c r="K24" i="108"/>
  <c r="R23" i="108"/>
  <c r="O23" i="108"/>
  <c r="N23" i="108"/>
  <c r="M23" i="108"/>
  <c r="L23" i="108"/>
  <c r="P23" i="108" s="1"/>
  <c r="Q23" i="108" s="1"/>
  <c r="K23" i="108"/>
  <c r="R22" i="108"/>
  <c r="O22" i="108"/>
  <c r="N22" i="108"/>
  <c r="M22" i="108"/>
  <c r="L22" i="108"/>
  <c r="P22" i="108" s="1"/>
  <c r="Q22" i="108" s="1"/>
  <c r="K22" i="108"/>
  <c r="R21" i="108"/>
  <c r="O21" i="108"/>
  <c r="N21" i="108"/>
  <c r="M21" i="108"/>
  <c r="L21" i="108"/>
  <c r="P21" i="108" s="1"/>
  <c r="Q21" i="108" s="1"/>
  <c r="K21" i="108"/>
  <c r="R20" i="108"/>
  <c r="O20" i="108"/>
  <c r="N20" i="108"/>
  <c r="M20" i="108"/>
  <c r="L20" i="108"/>
  <c r="P20" i="108" s="1"/>
  <c r="Q20" i="108" s="1"/>
  <c r="K20" i="108"/>
  <c r="R19" i="108"/>
  <c r="O19" i="108"/>
  <c r="N19" i="108"/>
  <c r="M19" i="108"/>
  <c r="L19" i="108"/>
  <c r="P19" i="108" s="1"/>
  <c r="Q19" i="108" s="1"/>
  <c r="K19" i="108"/>
  <c r="R18" i="108"/>
  <c r="O18" i="108"/>
  <c r="N18" i="108"/>
  <c r="M18" i="108"/>
  <c r="L18" i="108"/>
  <c r="P18" i="108" s="1"/>
  <c r="Q18" i="108" s="1"/>
  <c r="K18" i="108"/>
  <c r="R17" i="108"/>
  <c r="O17" i="108"/>
  <c r="N17" i="108"/>
  <c r="M17" i="108"/>
  <c r="L17" i="108"/>
  <c r="P17" i="108" s="1"/>
  <c r="Q17" i="108" s="1"/>
  <c r="K17" i="108"/>
  <c r="R16" i="108"/>
  <c r="O16" i="108"/>
  <c r="N16" i="108"/>
  <c r="M16" i="108"/>
  <c r="L16" i="108"/>
  <c r="P16" i="108" s="1"/>
  <c r="Q16" i="108" s="1"/>
  <c r="K16" i="108"/>
  <c r="R15" i="108"/>
  <c r="O15" i="108"/>
  <c r="N15" i="108"/>
  <c r="M15" i="108"/>
  <c r="L15" i="108"/>
  <c r="P15" i="108" s="1"/>
  <c r="Q15" i="108" s="1"/>
  <c r="K15" i="108"/>
  <c r="R14" i="108"/>
  <c r="O14" i="108"/>
  <c r="N14" i="108"/>
  <c r="M14" i="108"/>
  <c r="L14" i="108"/>
  <c r="P14" i="108" s="1"/>
  <c r="Q14" i="108" s="1"/>
  <c r="K14" i="108"/>
  <c r="R13" i="108"/>
  <c r="O13" i="108"/>
  <c r="N13" i="108"/>
  <c r="M13" i="108"/>
  <c r="L13" i="108"/>
  <c r="P13" i="108" s="1"/>
  <c r="Q13" i="108" s="1"/>
  <c r="K13" i="108"/>
  <c r="R12" i="108"/>
  <c r="O12" i="108"/>
  <c r="N12" i="108"/>
  <c r="M12" i="108"/>
  <c r="L12" i="108"/>
  <c r="P12" i="108" s="1"/>
  <c r="Q12" i="108" s="1"/>
  <c r="K12" i="108"/>
  <c r="R11" i="108"/>
  <c r="O11" i="108"/>
  <c r="N11" i="108"/>
  <c r="M11" i="108"/>
  <c r="L11" i="108"/>
  <c r="P11" i="108" s="1"/>
  <c r="Q11" i="108" s="1"/>
  <c r="K11" i="108"/>
  <c r="R10" i="108"/>
  <c r="O10" i="108"/>
  <c r="N10" i="108"/>
  <c r="M10" i="108"/>
  <c r="L10" i="108"/>
  <c r="P10" i="108" s="1"/>
  <c r="Q10" i="108" s="1"/>
  <c r="K10" i="108"/>
  <c r="R9" i="108"/>
  <c r="O9" i="108"/>
  <c r="N9" i="108"/>
  <c r="M9" i="108"/>
  <c r="L9" i="108"/>
  <c r="P9" i="108" s="1"/>
  <c r="Q9" i="108" s="1"/>
  <c r="K9" i="108"/>
  <c r="R8" i="108"/>
  <c r="O8" i="108"/>
  <c r="N8" i="108"/>
  <c r="M8" i="108"/>
  <c r="L8" i="108"/>
  <c r="P8" i="108" s="1"/>
  <c r="Q8" i="108" s="1"/>
  <c r="K8" i="108"/>
  <c r="Q67" i="108" l="1"/>
  <c r="C4" i="109"/>
  <c r="C4" i="110"/>
  <c r="C4" i="111"/>
  <c r="C4" i="112"/>
  <c r="C4" i="113"/>
  <c r="C4" i="114"/>
  <c r="C4" i="107"/>
  <c r="C4" i="115"/>
  <c r="D4" i="107"/>
  <c r="D4" i="109"/>
  <c r="D4" i="110"/>
  <c r="D4" i="111"/>
  <c r="D4" i="112"/>
  <c r="D4" i="113"/>
  <c r="C4" i="116"/>
  <c r="R207" i="87" l="1"/>
  <c r="O207" i="87"/>
  <c r="N207" i="87"/>
  <c r="M207" i="87"/>
  <c r="L207" i="87"/>
  <c r="P207" i="87" s="1"/>
  <c r="Q207" i="87" s="1"/>
  <c r="K207" i="87"/>
  <c r="R206" i="87"/>
  <c r="O206" i="87"/>
  <c r="N206" i="87"/>
  <c r="M206" i="87"/>
  <c r="L206" i="87"/>
  <c r="P206" i="87" s="1"/>
  <c r="Q206" i="87" s="1"/>
  <c r="K206" i="87"/>
  <c r="R205" i="87"/>
  <c r="O205" i="87"/>
  <c r="N205" i="87"/>
  <c r="M205" i="87"/>
  <c r="L205" i="87"/>
  <c r="P205" i="87" s="1"/>
  <c r="Q205" i="87" s="1"/>
  <c r="K205" i="87"/>
  <c r="R204" i="87"/>
  <c r="O204" i="87"/>
  <c r="N204" i="87"/>
  <c r="M204" i="87"/>
  <c r="L204" i="87"/>
  <c r="P204" i="87" s="1"/>
  <c r="Q204" i="87" s="1"/>
  <c r="K204" i="87"/>
  <c r="R203" i="87"/>
  <c r="O203" i="87"/>
  <c r="N203" i="87"/>
  <c r="M203" i="87"/>
  <c r="L203" i="87"/>
  <c r="P203" i="87" s="1"/>
  <c r="Q203" i="87" s="1"/>
  <c r="K203" i="87"/>
  <c r="R202" i="87"/>
  <c r="O202" i="87"/>
  <c r="N202" i="87"/>
  <c r="M202" i="87"/>
  <c r="L202" i="87"/>
  <c r="P202" i="87" s="1"/>
  <c r="Q202" i="87" s="1"/>
  <c r="K202" i="87"/>
  <c r="R201" i="87"/>
  <c r="O201" i="87"/>
  <c r="N201" i="87"/>
  <c r="M201" i="87"/>
  <c r="L201" i="87"/>
  <c r="P201" i="87" s="1"/>
  <c r="Q201" i="87" s="1"/>
  <c r="K201" i="87"/>
  <c r="R200" i="87"/>
  <c r="O200" i="87"/>
  <c r="N200" i="87"/>
  <c r="M200" i="87"/>
  <c r="L200" i="87"/>
  <c r="P200" i="87" s="1"/>
  <c r="Q200" i="87" s="1"/>
  <c r="K200" i="87"/>
  <c r="R199" i="87"/>
  <c r="O199" i="87"/>
  <c r="N199" i="87"/>
  <c r="M199" i="87"/>
  <c r="L199" i="87"/>
  <c r="P199" i="87" s="1"/>
  <c r="Q199" i="87" s="1"/>
  <c r="K199" i="87"/>
  <c r="R198" i="87"/>
  <c r="O198" i="87"/>
  <c r="N198" i="87"/>
  <c r="M198" i="87"/>
  <c r="L198" i="87"/>
  <c r="P198" i="87" s="1"/>
  <c r="Q198" i="87" s="1"/>
  <c r="K198" i="87"/>
  <c r="R197" i="87"/>
  <c r="O197" i="87"/>
  <c r="N197" i="87"/>
  <c r="M197" i="87"/>
  <c r="L197" i="87"/>
  <c r="P197" i="87" s="1"/>
  <c r="Q197" i="87" s="1"/>
  <c r="K197" i="87"/>
  <c r="R196" i="87"/>
  <c r="O196" i="87"/>
  <c r="N196" i="87"/>
  <c r="M196" i="87"/>
  <c r="L196" i="87"/>
  <c r="P196" i="87" s="1"/>
  <c r="Q196" i="87" s="1"/>
  <c r="K196" i="87"/>
  <c r="R195" i="87"/>
  <c r="O195" i="87"/>
  <c r="N195" i="87"/>
  <c r="M195" i="87"/>
  <c r="L195" i="87"/>
  <c r="P195" i="87" s="1"/>
  <c r="Q195" i="87" s="1"/>
  <c r="K195" i="87"/>
  <c r="R194" i="87"/>
  <c r="O194" i="87"/>
  <c r="N194" i="87"/>
  <c r="M194" i="87"/>
  <c r="L194" i="87"/>
  <c r="P194" i="87" s="1"/>
  <c r="Q194" i="87" s="1"/>
  <c r="K194" i="87"/>
  <c r="R193" i="87"/>
  <c r="O193" i="87"/>
  <c r="N193" i="87"/>
  <c r="M193" i="87"/>
  <c r="L193" i="87"/>
  <c r="P193" i="87" s="1"/>
  <c r="Q193" i="87" s="1"/>
  <c r="K193" i="87"/>
  <c r="R192" i="87"/>
  <c r="O192" i="87"/>
  <c r="N192" i="87"/>
  <c r="M192" i="87"/>
  <c r="L192" i="87"/>
  <c r="P192" i="87" s="1"/>
  <c r="Q192" i="87" s="1"/>
  <c r="K192" i="87"/>
  <c r="R191" i="87"/>
  <c r="O191" i="87"/>
  <c r="N191" i="87"/>
  <c r="M191" i="87"/>
  <c r="L191" i="87"/>
  <c r="P191" i="87" s="1"/>
  <c r="Q191" i="87" s="1"/>
  <c r="K191" i="87"/>
  <c r="R190" i="87"/>
  <c r="O190" i="87"/>
  <c r="N190" i="87"/>
  <c r="M190" i="87"/>
  <c r="L190" i="87"/>
  <c r="P190" i="87" s="1"/>
  <c r="Q190" i="87" s="1"/>
  <c r="K190" i="87"/>
  <c r="R189" i="87"/>
  <c r="O189" i="87"/>
  <c r="N189" i="87"/>
  <c r="M189" i="87"/>
  <c r="L189" i="87"/>
  <c r="P189" i="87" s="1"/>
  <c r="Q189" i="87" s="1"/>
  <c r="K189" i="87"/>
  <c r="R188" i="87"/>
  <c r="O188" i="87"/>
  <c r="N188" i="87"/>
  <c r="M188" i="87"/>
  <c r="L188" i="87"/>
  <c r="P188" i="87" s="1"/>
  <c r="Q188" i="87" s="1"/>
  <c r="K188" i="87"/>
  <c r="R187" i="87"/>
  <c r="O187" i="87"/>
  <c r="N187" i="87"/>
  <c r="M187" i="87"/>
  <c r="L187" i="87"/>
  <c r="P187" i="87" s="1"/>
  <c r="Q187" i="87" s="1"/>
  <c r="K187" i="87"/>
  <c r="R186" i="87"/>
  <c r="O186" i="87"/>
  <c r="N186" i="87"/>
  <c r="M186" i="87"/>
  <c r="L186" i="87"/>
  <c r="P186" i="87" s="1"/>
  <c r="Q186" i="87" s="1"/>
  <c r="K186" i="87"/>
  <c r="R185" i="87"/>
  <c r="O185" i="87"/>
  <c r="N185" i="87"/>
  <c r="M185" i="87"/>
  <c r="L185" i="87"/>
  <c r="P185" i="87" s="1"/>
  <c r="Q185" i="87" s="1"/>
  <c r="K185" i="87"/>
  <c r="R184" i="87"/>
  <c r="O184" i="87"/>
  <c r="N184" i="87"/>
  <c r="M184" i="87"/>
  <c r="L184" i="87"/>
  <c r="P184" i="87" s="1"/>
  <c r="Q184" i="87" s="1"/>
  <c r="K184" i="87"/>
  <c r="R183" i="87"/>
  <c r="O183" i="87"/>
  <c r="N183" i="87"/>
  <c r="M183" i="87"/>
  <c r="L183" i="87"/>
  <c r="P183" i="87" s="1"/>
  <c r="Q183" i="87" s="1"/>
  <c r="K183" i="87"/>
  <c r="R182" i="87"/>
  <c r="O182" i="87"/>
  <c r="N182" i="87"/>
  <c r="M182" i="87"/>
  <c r="L182" i="87"/>
  <c r="P182" i="87" s="1"/>
  <c r="Q182" i="87" s="1"/>
  <c r="K182" i="87"/>
  <c r="R181" i="87"/>
  <c r="O181" i="87"/>
  <c r="N181" i="87"/>
  <c r="M181" i="87"/>
  <c r="L181" i="87"/>
  <c r="P181" i="87" s="1"/>
  <c r="Q181" i="87" s="1"/>
  <c r="K181" i="87"/>
  <c r="R180" i="87"/>
  <c r="O180" i="87"/>
  <c r="N180" i="87"/>
  <c r="M180" i="87"/>
  <c r="L180" i="87"/>
  <c r="P180" i="87" s="1"/>
  <c r="Q180" i="87" s="1"/>
  <c r="K180" i="87"/>
  <c r="R179" i="87"/>
  <c r="O179" i="87"/>
  <c r="N179" i="87"/>
  <c r="M179" i="87"/>
  <c r="L179" i="87"/>
  <c r="P179" i="87" s="1"/>
  <c r="Q179" i="87" s="1"/>
  <c r="K179" i="87"/>
  <c r="R178" i="87"/>
  <c r="O178" i="87"/>
  <c r="N178" i="87"/>
  <c r="M178" i="87"/>
  <c r="L178" i="87"/>
  <c r="P178" i="87" s="1"/>
  <c r="Q178" i="87" s="1"/>
  <c r="K178" i="87"/>
  <c r="R177" i="87"/>
  <c r="O177" i="87"/>
  <c r="N177" i="87"/>
  <c r="M177" i="87"/>
  <c r="L177" i="87"/>
  <c r="P177" i="87" s="1"/>
  <c r="Q177" i="87" s="1"/>
  <c r="K177" i="87"/>
  <c r="R176" i="87"/>
  <c r="O176" i="87"/>
  <c r="N176" i="87"/>
  <c r="M176" i="87"/>
  <c r="L176" i="87"/>
  <c r="P176" i="87" s="1"/>
  <c r="Q176" i="87" s="1"/>
  <c r="K176" i="87"/>
  <c r="R175" i="87"/>
  <c r="O175" i="87"/>
  <c r="N175" i="87"/>
  <c r="M175" i="87"/>
  <c r="L175" i="87"/>
  <c r="P175" i="87" s="1"/>
  <c r="Q175" i="87" s="1"/>
  <c r="K175" i="87"/>
  <c r="R174" i="87"/>
  <c r="O174" i="87"/>
  <c r="N174" i="87"/>
  <c r="M174" i="87"/>
  <c r="L174" i="87"/>
  <c r="P174" i="87" s="1"/>
  <c r="Q174" i="87" s="1"/>
  <c r="K174" i="87"/>
  <c r="R173" i="87"/>
  <c r="O173" i="87"/>
  <c r="N173" i="87"/>
  <c r="M173" i="87"/>
  <c r="L173" i="87"/>
  <c r="P173" i="87" s="1"/>
  <c r="Q173" i="87" s="1"/>
  <c r="K173" i="87"/>
  <c r="R172" i="87"/>
  <c r="O172" i="87"/>
  <c r="N172" i="87"/>
  <c r="M172" i="87"/>
  <c r="L172" i="87"/>
  <c r="P172" i="87" s="1"/>
  <c r="Q172" i="87" s="1"/>
  <c r="K172" i="87"/>
  <c r="R171" i="87"/>
  <c r="O171" i="87"/>
  <c r="N171" i="87"/>
  <c r="M171" i="87"/>
  <c r="L171" i="87"/>
  <c r="P171" i="87" s="1"/>
  <c r="Q171" i="87" s="1"/>
  <c r="K171" i="87"/>
  <c r="R170" i="87"/>
  <c r="O170" i="87"/>
  <c r="N170" i="87"/>
  <c r="M170" i="87"/>
  <c r="L170" i="87"/>
  <c r="P170" i="87" s="1"/>
  <c r="Q170" i="87" s="1"/>
  <c r="K170" i="87"/>
  <c r="R169" i="87"/>
  <c r="O169" i="87"/>
  <c r="N169" i="87"/>
  <c r="M169" i="87"/>
  <c r="L169" i="87"/>
  <c r="P169" i="87" s="1"/>
  <c r="Q169" i="87" s="1"/>
  <c r="K169" i="87"/>
  <c r="R168" i="87"/>
  <c r="O168" i="87"/>
  <c r="N168" i="87"/>
  <c r="M168" i="87"/>
  <c r="L168" i="87"/>
  <c r="P168" i="87" s="1"/>
  <c r="Q168" i="87" s="1"/>
  <c r="K168" i="87"/>
  <c r="R167" i="87"/>
  <c r="O167" i="87"/>
  <c r="N167" i="87"/>
  <c r="M167" i="87"/>
  <c r="L167" i="87"/>
  <c r="P167" i="87" s="1"/>
  <c r="Q167" i="87" s="1"/>
  <c r="K167" i="87"/>
  <c r="R166" i="87"/>
  <c r="O166" i="87"/>
  <c r="N166" i="87"/>
  <c r="M166" i="87"/>
  <c r="L166" i="87"/>
  <c r="P166" i="87" s="1"/>
  <c r="Q166" i="87" s="1"/>
  <c r="K166" i="87"/>
  <c r="R165" i="87"/>
  <c r="O165" i="87"/>
  <c r="N165" i="87"/>
  <c r="M165" i="87"/>
  <c r="L165" i="87"/>
  <c r="P165" i="87" s="1"/>
  <c r="Q165" i="87" s="1"/>
  <c r="K165" i="87"/>
  <c r="R164" i="87"/>
  <c r="O164" i="87"/>
  <c r="N164" i="87"/>
  <c r="M164" i="87"/>
  <c r="L164" i="87"/>
  <c r="P164" i="87" s="1"/>
  <c r="Q164" i="87" s="1"/>
  <c r="K164" i="87"/>
  <c r="R163" i="87"/>
  <c r="O163" i="87"/>
  <c r="N163" i="87"/>
  <c r="M163" i="87"/>
  <c r="L163" i="87"/>
  <c r="P163" i="87" s="1"/>
  <c r="Q163" i="87" s="1"/>
  <c r="K163" i="87"/>
  <c r="R162" i="87"/>
  <c r="O162" i="87"/>
  <c r="N162" i="87"/>
  <c r="M162" i="87"/>
  <c r="L162" i="87"/>
  <c r="P162" i="87" s="1"/>
  <c r="Q162" i="87" s="1"/>
  <c r="K162" i="87"/>
  <c r="R161" i="87"/>
  <c r="O161" i="87"/>
  <c r="N161" i="87"/>
  <c r="M161" i="87"/>
  <c r="L161" i="87"/>
  <c r="P161" i="87" s="1"/>
  <c r="Q161" i="87" s="1"/>
  <c r="K161" i="87"/>
  <c r="R160" i="87"/>
  <c r="O160" i="87"/>
  <c r="N160" i="87"/>
  <c r="M160" i="87"/>
  <c r="L160" i="87"/>
  <c r="P160" i="87" s="1"/>
  <c r="Q160" i="87" s="1"/>
  <c r="K160" i="87"/>
  <c r="R159" i="87"/>
  <c r="O159" i="87"/>
  <c r="N159" i="87"/>
  <c r="M159" i="87"/>
  <c r="L159" i="87"/>
  <c r="P159" i="87" s="1"/>
  <c r="Q159" i="87" s="1"/>
  <c r="K159" i="87"/>
  <c r="R158" i="87"/>
  <c r="O158" i="87"/>
  <c r="N158" i="87"/>
  <c r="M158" i="87"/>
  <c r="L158" i="87"/>
  <c r="P158" i="87" s="1"/>
  <c r="Q158" i="87" s="1"/>
  <c r="K158" i="87"/>
  <c r="R157" i="87"/>
  <c r="O157" i="87"/>
  <c r="N157" i="87"/>
  <c r="M157" i="87"/>
  <c r="L157" i="87"/>
  <c r="P157" i="87" s="1"/>
  <c r="Q157" i="87" s="1"/>
  <c r="K157" i="87"/>
  <c r="R156" i="87"/>
  <c r="O156" i="87"/>
  <c r="N156" i="87"/>
  <c r="M156" i="87"/>
  <c r="L156" i="87"/>
  <c r="P156" i="87" s="1"/>
  <c r="Q156" i="87" s="1"/>
  <c r="K156" i="87"/>
  <c r="R155" i="87"/>
  <c r="O155" i="87"/>
  <c r="N155" i="87"/>
  <c r="M155" i="87"/>
  <c r="L155" i="87"/>
  <c r="P155" i="87" s="1"/>
  <c r="Q155" i="87" s="1"/>
  <c r="K155" i="87"/>
  <c r="R154" i="87"/>
  <c r="O154" i="87"/>
  <c r="N154" i="87"/>
  <c r="M154" i="87"/>
  <c r="L154" i="87"/>
  <c r="P154" i="87" s="1"/>
  <c r="Q154" i="87" s="1"/>
  <c r="K154" i="87"/>
  <c r="R153" i="87"/>
  <c r="O153" i="87"/>
  <c r="N153" i="87"/>
  <c r="M153" i="87"/>
  <c r="L153" i="87"/>
  <c r="P153" i="87" s="1"/>
  <c r="Q153" i="87" s="1"/>
  <c r="K153" i="87"/>
  <c r="R152" i="87"/>
  <c r="O152" i="87"/>
  <c r="N152" i="87"/>
  <c r="M152" i="87"/>
  <c r="L152" i="87"/>
  <c r="P152" i="87" s="1"/>
  <c r="Q152" i="87" s="1"/>
  <c r="K152" i="87"/>
  <c r="R151" i="87"/>
  <c r="O151" i="87"/>
  <c r="N151" i="87"/>
  <c r="M151" i="87"/>
  <c r="L151" i="87"/>
  <c r="P151" i="87" s="1"/>
  <c r="Q151" i="87" s="1"/>
  <c r="K151" i="87"/>
  <c r="R150" i="87"/>
  <c r="O150" i="87"/>
  <c r="N150" i="87"/>
  <c r="M150" i="87"/>
  <c r="L150" i="87"/>
  <c r="P150" i="87" s="1"/>
  <c r="Q150" i="87" s="1"/>
  <c r="K150" i="87"/>
  <c r="R149" i="87"/>
  <c r="O149" i="87"/>
  <c r="N149" i="87"/>
  <c r="M149" i="87"/>
  <c r="L149" i="87"/>
  <c r="P149" i="87" s="1"/>
  <c r="Q149" i="87" s="1"/>
  <c r="K149" i="87"/>
  <c r="R148" i="87"/>
  <c r="O148" i="87"/>
  <c r="N148" i="87"/>
  <c r="M148" i="87"/>
  <c r="L148" i="87"/>
  <c r="P148" i="87" s="1"/>
  <c r="Q148" i="87" s="1"/>
  <c r="K148" i="87"/>
  <c r="R147" i="87"/>
  <c r="O147" i="87"/>
  <c r="N147" i="87"/>
  <c r="M147" i="87"/>
  <c r="L147" i="87"/>
  <c r="P147" i="87" s="1"/>
  <c r="Q147" i="87" s="1"/>
  <c r="K147" i="87"/>
  <c r="R146" i="87"/>
  <c r="O146" i="87"/>
  <c r="N146" i="87"/>
  <c r="M146" i="87"/>
  <c r="L146" i="87"/>
  <c r="P146" i="87" s="1"/>
  <c r="Q146" i="87" s="1"/>
  <c r="K146" i="87"/>
  <c r="R145" i="87"/>
  <c r="O145" i="87"/>
  <c r="N145" i="87"/>
  <c r="M145" i="87"/>
  <c r="L145" i="87"/>
  <c r="P145" i="87" s="1"/>
  <c r="Q145" i="87" s="1"/>
  <c r="K145" i="87"/>
  <c r="R144" i="87"/>
  <c r="O144" i="87"/>
  <c r="N144" i="87"/>
  <c r="M144" i="87"/>
  <c r="L144" i="87"/>
  <c r="P144" i="87" s="1"/>
  <c r="Q144" i="87" s="1"/>
  <c r="K144" i="87"/>
  <c r="R143" i="87"/>
  <c r="O143" i="87"/>
  <c r="N143" i="87"/>
  <c r="M143" i="87"/>
  <c r="L143" i="87"/>
  <c r="P143" i="87" s="1"/>
  <c r="Q143" i="87" s="1"/>
  <c r="K143" i="87"/>
  <c r="R142" i="87"/>
  <c r="O142" i="87"/>
  <c r="N142" i="87"/>
  <c r="M142" i="87"/>
  <c r="L142" i="87"/>
  <c r="P142" i="87" s="1"/>
  <c r="Q142" i="87" s="1"/>
  <c r="K142" i="87"/>
  <c r="R141" i="87"/>
  <c r="O141" i="87"/>
  <c r="N141" i="87"/>
  <c r="M141" i="87"/>
  <c r="L141" i="87"/>
  <c r="P141" i="87" s="1"/>
  <c r="Q141" i="87" s="1"/>
  <c r="K141" i="87"/>
  <c r="R140" i="87"/>
  <c r="O140" i="87"/>
  <c r="N140" i="87"/>
  <c r="M140" i="87"/>
  <c r="L140" i="87"/>
  <c r="P140" i="87" s="1"/>
  <c r="Q140" i="87" s="1"/>
  <c r="K140" i="87"/>
  <c r="R139" i="87"/>
  <c r="O139" i="87"/>
  <c r="N139" i="87"/>
  <c r="M139" i="87"/>
  <c r="L139" i="87"/>
  <c r="P139" i="87" s="1"/>
  <c r="Q139" i="87" s="1"/>
  <c r="K139" i="87"/>
  <c r="R138" i="87"/>
  <c r="O138" i="87"/>
  <c r="N138" i="87"/>
  <c r="M138" i="87"/>
  <c r="L138" i="87"/>
  <c r="P138" i="87" s="1"/>
  <c r="Q138" i="87" s="1"/>
  <c r="K138" i="87"/>
  <c r="R137" i="87"/>
  <c r="O137" i="87"/>
  <c r="N137" i="87"/>
  <c r="M137" i="87"/>
  <c r="L137" i="87"/>
  <c r="P137" i="87" s="1"/>
  <c r="Q137" i="87" s="1"/>
  <c r="K137" i="87"/>
  <c r="R136" i="87"/>
  <c r="O136" i="87"/>
  <c r="N136" i="87"/>
  <c r="M136" i="87"/>
  <c r="L136" i="87"/>
  <c r="P136" i="87" s="1"/>
  <c r="Q136" i="87" s="1"/>
  <c r="K136" i="87"/>
  <c r="R135" i="87"/>
  <c r="O135" i="87"/>
  <c r="N135" i="87"/>
  <c r="M135" i="87"/>
  <c r="L135" i="87"/>
  <c r="P135" i="87" s="1"/>
  <c r="Q135" i="87" s="1"/>
  <c r="K135" i="87"/>
  <c r="R134" i="87"/>
  <c r="O134" i="87"/>
  <c r="N134" i="87"/>
  <c r="M134" i="87"/>
  <c r="L134" i="87"/>
  <c r="P134" i="87" s="1"/>
  <c r="Q134" i="87" s="1"/>
  <c r="K134" i="87"/>
  <c r="R133" i="87"/>
  <c r="O133" i="87"/>
  <c r="N133" i="87"/>
  <c r="M133" i="87"/>
  <c r="L133" i="87"/>
  <c r="P133" i="87" s="1"/>
  <c r="Q133" i="87" s="1"/>
  <c r="K133" i="87"/>
  <c r="R132" i="87"/>
  <c r="O132" i="87"/>
  <c r="N132" i="87"/>
  <c r="M132" i="87"/>
  <c r="L132" i="87"/>
  <c r="P132" i="87" s="1"/>
  <c r="Q132" i="87" s="1"/>
  <c r="K132" i="87"/>
  <c r="R131" i="87"/>
  <c r="O131" i="87"/>
  <c r="N131" i="87"/>
  <c r="M131" i="87"/>
  <c r="L131" i="87"/>
  <c r="P131" i="87" s="1"/>
  <c r="Q131" i="87" s="1"/>
  <c r="K131" i="87"/>
  <c r="R130" i="87"/>
  <c r="O130" i="87"/>
  <c r="N130" i="87"/>
  <c r="M130" i="87"/>
  <c r="L130" i="87"/>
  <c r="P130" i="87" s="1"/>
  <c r="Q130" i="87" s="1"/>
  <c r="K130" i="87"/>
  <c r="R129" i="87"/>
  <c r="O129" i="87"/>
  <c r="N129" i="87"/>
  <c r="M129" i="87"/>
  <c r="L129" i="87"/>
  <c r="P129" i="87" s="1"/>
  <c r="Q129" i="87" s="1"/>
  <c r="K129" i="87"/>
  <c r="R128" i="87"/>
  <c r="O128" i="87"/>
  <c r="N128" i="87"/>
  <c r="M128" i="87"/>
  <c r="L128" i="87"/>
  <c r="P128" i="87" s="1"/>
  <c r="Q128" i="87" s="1"/>
  <c r="K128" i="87"/>
  <c r="R127" i="87"/>
  <c r="O127" i="87"/>
  <c r="N127" i="87"/>
  <c r="M127" i="87"/>
  <c r="L127" i="87"/>
  <c r="P127" i="87" s="1"/>
  <c r="Q127" i="87" s="1"/>
  <c r="K127" i="87"/>
  <c r="R126" i="87"/>
  <c r="O126" i="87"/>
  <c r="N126" i="87"/>
  <c r="M126" i="87"/>
  <c r="L126" i="87"/>
  <c r="P126" i="87" s="1"/>
  <c r="Q126" i="87" s="1"/>
  <c r="K126" i="87"/>
  <c r="R125" i="87"/>
  <c r="O125" i="87"/>
  <c r="N125" i="87"/>
  <c r="M125" i="87"/>
  <c r="L125" i="87"/>
  <c r="P125" i="87" s="1"/>
  <c r="Q125" i="87" s="1"/>
  <c r="K125" i="87"/>
  <c r="R124" i="87"/>
  <c r="O124" i="87"/>
  <c r="N124" i="87"/>
  <c r="M124" i="87"/>
  <c r="L124" i="87"/>
  <c r="P124" i="87" s="1"/>
  <c r="Q124" i="87" s="1"/>
  <c r="K124" i="87"/>
  <c r="R123" i="87"/>
  <c r="O123" i="87"/>
  <c r="N123" i="87"/>
  <c r="M123" i="87"/>
  <c r="L123" i="87"/>
  <c r="P123" i="87" s="1"/>
  <c r="Q123" i="87" s="1"/>
  <c r="K123" i="87"/>
  <c r="R122" i="87"/>
  <c r="O122" i="87"/>
  <c r="N122" i="87"/>
  <c r="M122" i="87"/>
  <c r="L122" i="87"/>
  <c r="P122" i="87" s="1"/>
  <c r="Q122" i="87" s="1"/>
  <c r="K122" i="87"/>
  <c r="R121" i="87"/>
  <c r="O121" i="87"/>
  <c r="N121" i="87"/>
  <c r="M121" i="87"/>
  <c r="L121" i="87"/>
  <c r="P121" i="87" s="1"/>
  <c r="Q121" i="87" s="1"/>
  <c r="K121" i="87"/>
  <c r="R120" i="87"/>
  <c r="O120" i="87"/>
  <c r="N120" i="87"/>
  <c r="M120" i="87"/>
  <c r="L120" i="87"/>
  <c r="P120" i="87" s="1"/>
  <c r="Q120" i="87" s="1"/>
  <c r="K120" i="87"/>
  <c r="R119" i="87"/>
  <c r="O119" i="87"/>
  <c r="N119" i="87"/>
  <c r="M119" i="87"/>
  <c r="L119" i="87"/>
  <c r="P119" i="87" s="1"/>
  <c r="Q119" i="87" s="1"/>
  <c r="K119" i="87"/>
  <c r="R118" i="87"/>
  <c r="O118" i="87"/>
  <c r="N118" i="87"/>
  <c r="M118" i="87"/>
  <c r="L118" i="87"/>
  <c r="P118" i="87" s="1"/>
  <c r="Q118" i="87" s="1"/>
  <c r="K118" i="87"/>
  <c r="R117" i="87"/>
  <c r="O117" i="87"/>
  <c r="N117" i="87"/>
  <c r="M117" i="87"/>
  <c r="L117" i="87"/>
  <c r="P117" i="87" s="1"/>
  <c r="Q117" i="87" s="1"/>
  <c r="K117" i="87"/>
  <c r="R116" i="87"/>
  <c r="O116" i="87"/>
  <c r="N116" i="87"/>
  <c r="M116" i="87"/>
  <c r="L116" i="87"/>
  <c r="P116" i="87" s="1"/>
  <c r="Q116" i="87" s="1"/>
  <c r="K116" i="87"/>
  <c r="R115" i="87"/>
  <c r="O115" i="87"/>
  <c r="N115" i="87"/>
  <c r="M115" i="87"/>
  <c r="L115" i="87"/>
  <c r="P115" i="87" s="1"/>
  <c r="Q115" i="87" s="1"/>
  <c r="K115" i="87"/>
  <c r="R114" i="87"/>
  <c r="O114" i="87"/>
  <c r="N114" i="87"/>
  <c r="M114" i="87"/>
  <c r="L114" i="87"/>
  <c r="P114" i="87" s="1"/>
  <c r="Q114" i="87" s="1"/>
  <c r="K114" i="87"/>
  <c r="R113" i="87"/>
  <c r="O113" i="87"/>
  <c r="N113" i="87"/>
  <c r="M113" i="87"/>
  <c r="L113" i="87"/>
  <c r="P113" i="87" s="1"/>
  <c r="Q113" i="87" s="1"/>
  <c r="K113" i="87"/>
  <c r="R112" i="87"/>
  <c r="O112" i="87"/>
  <c r="N112" i="87"/>
  <c r="M112" i="87"/>
  <c r="L112" i="87"/>
  <c r="P112" i="87" s="1"/>
  <c r="Q112" i="87" s="1"/>
  <c r="K112" i="87"/>
  <c r="R111" i="87"/>
  <c r="O111" i="87"/>
  <c r="N111" i="87"/>
  <c r="M111" i="87"/>
  <c r="L111" i="87"/>
  <c r="P111" i="87" s="1"/>
  <c r="Q111" i="87" s="1"/>
  <c r="K111" i="87"/>
  <c r="R110" i="87"/>
  <c r="O110" i="87"/>
  <c r="N110" i="87"/>
  <c r="M110" i="87"/>
  <c r="L110" i="87"/>
  <c r="P110" i="87" s="1"/>
  <c r="Q110" i="87" s="1"/>
  <c r="K110" i="87"/>
  <c r="R109" i="87"/>
  <c r="O109" i="87"/>
  <c r="N109" i="87"/>
  <c r="M109" i="87"/>
  <c r="L109" i="87"/>
  <c r="P109" i="87" s="1"/>
  <c r="Q109" i="87" s="1"/>
  <c r="K109" i="87"/>
  <c r="R108" i="87"/>
  <c r="O108" i="87"/>
  <c r="N108" i="87"/>
  <c r="M108" i="87"/>
  <c r="L108" i="87"/>
  <c r="P108" i="87" s="1"/>
  <c r="Q108" i="87" s="1"/>
  <c r="K108" i="87"/>
  <c r="R107" i="87"/>
  <c r="O107" i="87"/>
  <c r="N107" i="87"/>
  <c r="M107" i="87"/>
  <c r="L107" i="87"/>
  <c r="P107" i="87" s="1"/>
  <c r="Q107" i="87" s="1"/>
  <c r="K107" i="87"/>
  <c r="R106" i="87"/>
  <c r="O106" i="87"/>
  <c r="N106" i="87"/>
  <c r="M106" i="87"/>
  <c r="L106" i="87"/>
  <c r="P106" i="87" s="1"/>
  <c r="Q106" i="87" s="1"/>
  <c r="K106" i="87"/>
  <c r="R105" i="87"/>
  <c r="O105" i="87"/>
  <c r="N105" i="87"/>
  <c r="M105" i="87"/>
  <c r="L105" i="87"/>
  <c r="P105" i="87" s="1"/>
  <c r="Q105" i="87" s="1"/>
  <c r="K105" i="87"/>
  <c r="R104" i="87"/>
  <c r="O104" i="87"/>
  <c r="N104" i="87"/>
  <c r="M104" i="87"/>
  <c r="L104" i="87"/>
  <c r="P104" i="87" s="1"/>
  <c r="Q104" i="87" s="1"/>
  <c r="K104" i="87"/>
  <c r="R103" i="87"/>
  <c r="O103" i="87"/>
  <c r="N103" i="87"/>
  <c r="M103" i="87"/>
  <c r="L103" i="87"/>
  <c r="P103" i="87" s="1"/>
  <c r="Q103" i="87" s="1"/>
  <c r="K103" i="87"/>
  <c r="R102" i="87"/>
  <c r="O102" i="87"/>
  <c r="N102" i="87"/>
  <c r="M102" i="87"/>
  <c r="L102" i="87"/>
  <c r="P102" i="87" s="1"/>
  <c r="Q102" i="87" s="1"/>
  <c r="K102" i="87"/>
  <c r="R101" i="87"/>
  <c r="O101" i="87"/>
  <c r="N101" i="87"/>
  <c r="M101" i="87"/>
  <c r="L101" i="87"/>
  <c r="P101" i="87" s="1"/>
  <c r="Q101" i="87" s="1"/>
  <c r="K101" i="87"/>
  <c r="R100" i="87"/>
  <c r="O100" i="87"/>
  <c r="N100" i="87"/>
  <c r="M100" i="87"/>
  <c r="L100" i="87"/>
  <c r="P100" i="87" s="1"/>
  <c r="Q100" i="87" s="1"/>
  <c r="K100" i="87"/>
  <c r="R99" i="87"/>
  <c r="O99" i="87"/>
  <c r="N99" i="87"/>
  <c r="M99" i="87"/>
  <c r="L99" i="87"/>
  <c r="P99" i="87" s="1"/>
  <c r="Q99" i="87" s="1"/>
  <c r="K99" i="87"/>
  <c r="R98" i="87"/>
  <c r="O98" i="87"/>
  <c r="N98" i="87"/>
  <c r="M98" i="87"/>
  <c r="L98" i="87"/>
  <c r="P98" i="87" s="1"/>
  <c r="Q98" i="87" s="1"/>
  <c r="K98" i="87"/>
  <c r="R97" i="87"/>
  <c r="O97" i="87"/>
  <c r="N97" i="87"/>
  <c r="M97" i="87"/>
  <c r="L97" i="87"/>
  <c r="P97" i="87" s="1"/>
  <c r="Q97" i="87" s="1"/>
  <c r="K97" i="87"/>
  <c r="R96" i="87"/>
  <c r="O96" i="87"/>
  <c r="N96" i="87"/>
  <c r="M96" i="87"/>
  <c r="L96" i="87"/>
  <c r="P96" i="87" s="1"/>
  <c r="Q96" i="87" s="1"/>
  <c r="K96" i="87"/>
  <c r="R95" i="87"/>
  <c r="O95" i="87"/>
  <c r="N95" i="87"/>
  <c r="M95" i="87"/>
  <c r="L95" i="87"/>
  <c r="P95" i="87" s="1"/>
  <c r="Q95" i="87" s="1"/>
  <c r="K95" i="87"/>
  <c r="R94" i="87"/>
  <c r="O94" i="87"/>
  <c r="N94" i="87"/>
  <c r="M94" i="87"/>
  <c r="L94" i="87"/>
  <c r="P94" i="87" s="1"/>
  <c r="Q94" i="87" s="1"/>
  <c r="K94" i="87"/>
  <c r="R93" i="87"/>
  <c r="O93" i="87"/>
  <c r="N93" i="87"/>
  <c r="M93" i="87"/>
  <c r="L93" i="87"/>
  <c r="P93" i="87" s="1"/>
  <c r="Q93" i="87" s="1"/>
  <c r="K93" i="87"/>
  <c r="R92" i="87"/>
  <c r="O92" i="87"/>
  <c r="N92" i="87"/>
  <c r="M92" i="87"/>
  <c r="L92" i="87"/>
  <c r="P92" i="87" s="1"/>
  <c r="Q92" i="87" s="1"/>
  <c r="K92" i="87"/>
  <c r="R91" i="87"/>
  <c r="O91" i="87"/>
  <c r="N91" i="87"/>
  <c r="M91" i="87"/>
  <c r="L91" i="87"/>
  <c r="P91" i="87" s="1"/>
  <c r="Q91" i="87" s="1"/>
  <c r="K91" i="87"/>
  <c r="R90" i="87"/>
  <c r="O90" i="87"/>
  <c r="N90" i="87"/>
  <c r="M90" i="87"/>
  <c r="L90" i="87"/>
  <c r="P90" i="87" s="1"/>
  <c r="Q90" i="87" s="1"/>
  <c r="K90" i="87"/>
  <c r="R89" i="87"/>
  <c r="O89" i="87"/>
  <c r="N89" i="87"/>
  <c r="M89" i="87"/>
  <c r="L89" i="87"/>
  <c r="P89" i="87" s="1"/>
  <c r="Q89" i="87" s="1"/>
  <c r="K89" i="87"/>
  <c r="R88" i="87"/>
  <c r="O88" i="87"/>
  <c r="N88" i="87"/>
  <c r="M88" i="87"/>
  <c r="L88" i="87"/>
  <c r="P88" i="87" s="1"/>
  <c r="Q88" i="87" s="1"/>
  <c r="K88" i="87"/>
  <c r="R87" i="87"/>
  <c r="O87" i="87"/>
  <c r="N87" i="87"/>
  <c r="M87" i="87"/>
  <c r="L87" i="87"/>
  <c r="P87" i="87" s="1"/>
  <c r="Q87" i="87" s="1"/>
  <c r="K87" i="87"/>
  <c r="R86" i="87"/>
  <c r="O86" i="87"/>
  <c r="N86" i="87"/>
  <c r="M86" i="87"/>
  <c r="L86" i="87"/>
  <c r="P86" i="87" s="1"/>
  <c r="Q86" i="87" s="1"/>
  <c r="K86" i="87"/>
  <c r="R85" i="87"/>
  <c r="O85" i="87"/>
  <c r="N85" i="87"/>
  <c r="M85" i="87"/>
  <c r="L85" i="87"/>
  <c r="P85" i="87" s="1"/>
  <c r="Q85" i="87" s="1"/>
  <c r="K85" i="87"/>
  <c r="R84" i="87"/>
  <c r="O84" i="87"/>
  <c r="N84" i="87"/>
  <c r="M84" i="87"/>
  <c r="L84" i="87"/>
  <c r="P84" i="87" s="1"/>
  <c r="Q84" i="87" s="1"/>
  <c r="K84" i="87"/>
  <c r="R83" i="87"/>
  <c r="O83" i="87"/>
  <c r="N83" i="87"/>
  <c r="M83" i="87"/>
  <c r="L83" i="87"/>
  <c r="P83" i="87" s="1"/>
  <c r="Q83" i="87" s="1"/>
  <c r="K83" i="87"/>
  <c r="R82" i="87"/>
  <c r="O82" i="87"/>
  <c r="N82" i="87"/>
  <c r="M82" i="87"/>
  <c r="L82" i="87"/>
  <c r="P82" i="87" s="1"/>
  <c r="Q82" i="87" s="1"/>
  <c r="K82" i="87"/>
  <c r="R81" i="87"/>
  <c r="O81" i="87"/>
  <c r="N81" i="87"/>
  <c r="M81" i="87"/>
  <c r="L81" i="87"/>
  <c r="P81" i="87" s="1"/>
  <c r="Q81" i="87" s="1"/>
  <c r="K81" i="87"/>
  <c r="R80" i="87"/>
  <c r="O80" i="87"/>
  <c r="N80" i="87"/>
  <c r="M80" i="87"/>
  <c r="L80" i="87"/>
  <c r="P80" i="87" s="1"/>
  <c r="Q80" i="87" s="1"/>
  <c r="K80" i="87"/>
  <c r="R79" i="87"/>
  <c r="O79" i="87"/>
  <c r="N79" i="87"/>
  <c r="M79" i="87"/>
  <c r="L79" i="87"/>
  <c r="P79" i="87" s="1"/>
  <c r="Q79" i="87" s="1"/>
  <c r="K79" i="87"/>
  <c r="R78" i="87"/>
  <c r="O78" i="87"/>
  <c r="N78" i="87"/>
  <c r="M78" i="87"/>
  <c r="L78" i="87"/>
  <c r="P78" i="87" s="1"/>
  <c r="Q78" i="87" s="1"/>
  <c r="K78" i="87"/>
  <c r="R77" i="87"/>
  <c r="O77" i="87"/>
  <c r="N77" i="87"/>
  <c r="M77" i="87"/>
  <c r="L77" i="87"/>
  <c r="P77" i="87" s="1"/>
  <c r="Q77" i="87" s="1"/>
  <c r="K77" i="87"/>
  <c r="R76" i="87"/>
  <c r="O76" i="87"/>
  <c r="N76" i="87"/>
  <c r="M76" i="87"/>
  <c r="L76" i="87"/>
  <c r="P76" i="87" s="1"/>
  <c r="Q76" i="87" s="1"/>
  <c r="K76" i="87"/>
  <c r="R75" i="87"/>
  <c r="O75" i="87"/>
  <c r="N75" i="87"/>
  <c r="M75" i="87"/>
  <c r="L75" i="87"/>
  <c r="P75" i="87" s="1"/>
  <c r="Q75" i="87" s="1"/>
  <c r="K75" i="87"/>
  <c r="R74" i="87"/>
  <c r="O74" i="87"/>
  <c r="N74" i="87"/>
  <c r="M74" i="87"/>
  <c r="L74" i="87"/>
  <c r="P74" i="87" s="1"/>
  <c r="Q74" i="87" s="1"/>
  <c r="K74" i="87"/>
  <c r="R73" i="87"/>
  <c r="O73" i="87"/>
  <c r="N73" i="87"/>
  <c r="M73" i="87"/>
  <c r="L73" i="87"/>
  <c r="P73" i="87" s="1"/>
  <c r="Q73" i="87" s="1"/>
  <c r="K73" i="87"/>
  <c r="R72" i="87"/>
  <c r="O72" i="87"/>
  <c r="N72" i="87"/>
  <c r="M72" i="87"/>
  <c r="L72" i="87"/>
  <c r="P72" i="87" s="1"/>
  <c r="Q72" i="87" s="1"/>
  <c r="K72" i="87"/>
  <c r="R71" i="87"/>
  <c r="O71" i="87"/>
  <c r="N71" i="87"/>
  <c r="M71" i="87"/>
  <c r="L71" i="87"/>
  <c r="P71" i="87" s="1"/>
  <c r="Q71" i="87" s="1"/>
  <c r="K71" i="87"/>
  <c r="R70" i="87"/>
  <c r="O70" i="87"/>
  <c r="N70" i="87"/>
  <c r="M70" i="87"/>
  <c r="L70" i="87"/>
  <c r="P70" i="87" s="1"/>
  <c r="Q70" i="87" s="1"/>
  <c r="K70" i="87"/>
  <c r="R69" i="87"/>
  <c r="O69" i="87"/>
  <c r="N69" i="87"/>
  <c r="M69" i="87"/>
  <c r="L69" i="87"/>
  <c r="P69" i="87" s="1"/>
  <c r="Q69" i="87" s="1"/>
  <c r="K69" i="87"/>
  <c r="R68" i="87"/>
  <c r="O68" i="87"/>
  <c r="N68" i="87"/>
  <c r="M68" i="87"/>
  <c r="L68" i="87"/>
  <c r="P68" i="87" s="1"/>
  <c r="Q68" i="87" s="1"/>
  <c r="K68" i="87"/>
  <c r="R67" i="87"/>
  <c r="O67" i="87"/>
  <c r="N67" i="87"/>
  <c r="M67" i="87"/>
  <c r="L67" i="87"/>
  <c r="P67" i="87" s="1"/>
  <c r="Q67" i="87" s="1"/>
  <c r="K67" i="87"/>
  <c r="R66" i="87"/>
  <c r="E4" i="106" s="1"/>
  <c r="O66" i="87"/>
  <c r="N66" i="87"/>
  <c r="M66" i="87"/>
  <c r="L66" i="87"/>
  <c r="K66" i="87"/>
  <c r="R65" i="87"/>
  <c r="E4" i="105" s="1"/>
  <c r="O65" i="87"/>
  <c r="N65" i="87"/>
  <c r="M65" i="87"/>
  <c r="L65" i="87"/>
  <c r="K65" i="87"/>
  <c r="A4" i="105" s="1"/>
  <c r="R64" i="87"/>
  <c r="O64" i="87"/>
  <c r="N64" i="87"/>
  <c r="M64" i="87"/>
  <c r="L64" i="87"/>
  <c r="P64" i="87" s="1"/>
  <c r="Q64" i="87" s="1"/>
  <c r="K64" i="87"/>
  <c r="R63" i="87"/>
  <c r="E4" i="104" s="1"/>
  <c r="O63" i="87"/>
  <c r="N63" i="87"/>
  <c r="M63" i="87"/>
  <c r="L63" i="87"/>
  <c r="K63" i="87"/>
  <c r="A4" i="104" s="1"/>
  <c r="R62" i="87"/>
  <c r="E4" i="102" s="1"/>
  <c r="O62" i="87"/>
  <c r="N62" i="87"/>
  <c r="M62" i="87"/>
  <c r="L62" i="87"/>
  <c r="K62" i="87"/>
  <c r="A4" i="102" s="1"/>
  <c r="R61" i="87"/>
  <c r="E4" i="101" s="1"/>
  <c r="O61" i="87"/>
  <c r="N61" i="87"/>
  <c r="M61" i="87"/>
  <c r="L61" i="87"/>
  <c r="K61" i="87"/>
  <c r="A4" i="101" s="1"/>
  <c r="R60" i="87"/>
  <c r="O60" i="87"/>
  <c r="N60" i="87"/>
  <c r="M60" i="87"/>
  <c r="L60" i="87"/>
  <c r="P60" i="87" s="1"/>
  <c r="Q60" i="87" s="1"/>
  <c r="K60" i="87"/>
  <c r="R59" i="87"/>
  <c r="O59" i="87"/>
  <c r="N59" i="87"/>
  <c r="M59" i="87"/>
  <c r="L59" i="87"/>
  <c r="P59" i="87" s="1"/>
  <c r="Q59" i="87" s="1"/>
  <c r="K59" i="87"/>
  <c r="R58" i="87"/>
  <c r="O58" i="87"/>
  <c r="N58" i="87"/>
  <c r="M58" i="87"/>
  <c r="L58" i="87"/>
  <c r="P58" i="87" s="1"/>
  <c r="Q58" i="87" s="1"/>
  <c r="K58" i="87"/>
  <c r="R57" i="87"/>
  <c r="O57" i="87"/>
  <c r="N57" i="87"/>
  <c r="M57" i="87"/>
  <c r="L57" i="87"/>
  <c r="P57" i="87" s="1"/>
  <c r="Q57" i="87" s="1"/>
  <c r="K57" i="87"/>
  <c r="R56" i="87"/>
  <c r="O56" i="87"/>
  <c r="N56" i="87"/>
  <c r="M56" i="87"/>
  <c r="L56" i="87"/>
  <c r="P56" i="87" s="1"/>
  <c r="Q56" i="87" s="1"/>
  <c r="K56" i="87"/>
  <c r="R55" i="87"/>
  <c r="O55" i="87"/>
  <c r="N55" i="87"/>
  <c r="M55" i="87"/>
  <c r="L55" i="87"/>
  <c r="P55" i="87" s="1"/>
  <c r="Q55" i="87" s="1"/>
  <c r="K55" i="87"/>
  <c r="R54" i="87"/>
  <c r="O54" i="87"/>
  <c r="N54" i="87"/>
  <c r="M54" i="87"/>
  <c r="L54" i="87"/>
  <c r="P54" i="87" s="1"/>
  <c r="Q54" i="87" s="1"/>
  <c r="K54" i="87"/>
  <c r="R53" i="87"/>
  <c r="O53" i="87"/>
  <c r="N53" i="87"/>
  <c r="M53" i="87"/>
  <c r="L53" i="87"/>
  <c r="P53" i="87" s="1"/>
  <c r="Q53" i="87" s="1"/>
  <c r="K53" i="87"/>
  <c r="R52" i="87"/>
  <c r="O52" i="87"/>
  <c r="N52" i="87"/>
  <c r="M52" i="87"/>
  <c r="L52" i="87"/>
  <c r="P52" i="87" s="1"/>
  <c r="Q52" i="87" s="1"/>
  <c r="K52" i="87"/>
  <c r="R51" i="87"/>
  <c r="O51" i="87"/>
  <c r="N51" i="87"/>
  <c r="M51" i="87"/>
  <c r="L51" i="87"/>
  <c r="P51" i="87" s="1"/>
  <c r="Q51" i="87" s="1"/>
  <c r="K51" i="87"/>
  <c r="R50" i="87"/>
  <c r="O50" i="87"/>
  <c r="N50" i="87"/>
  <c r="M50" i="87"/>
  <c r="L50" i="87"/>
  <c r="P50" i="87" s="1"/>
  <c r="Q50" i="87" s="1"/>
  <c r="K50" i="87"/>
  <c r="R49" i="87"/>
  <c r="O49" i="87"/>
  <c r="N49" i="87"/>
  <c r="M49" i="87"/>
  <c r="L49" i="87"/>
  <c r="P49" i="87" s="1"/>
  <c r="Q49" i="87" s="1"/>
  <c r="K49" i="87"/>
  <c r="R48" i="87"/>
  <c r="O48" i="87"/>
  <c r="N48" i="87"/>
  <c r="M48" i="87"/>
  <c r="L48" i="87"/>
  <c r="P48" i="87" s="1"/>
  <c r="Q48" i="87" s="1"/>
  <c r="K48" i="87"/>
  <c r="R47" i="87"/>
  <c r="O47" i="87"/>
  <c r="N47" i="87"/>
  <c r="M47" i="87"/>
  <c r="L47" i="87"/>
  <c r="P47" i="87" s="1"/>
  <c r="Q47" i="87" s="1"/>
  <c r="K47" i="87"/>
  <c r="R46" i="87"/>
  <c r="O46" i="87"/>
  <c r="N46" i="87"/>
  <c r="M46" i="87"/>
  <c r="L46" i="87"/>
  <c r="P46" i="87" s="1"/>
  <c r="Q46" i="87" s="1"/>
  <c r="K46" i="87"/>
  <c r="R45" i="87"/>
  <c r="O45" i="87"/>
  <c r="N45" i="87"/>
  <c r="M45" i="87"/>
  <c r="L45" i="87"/>
  <c r="P45" i="87" s="1"/>
  <c r="Q45" i="87" s="1"/>
  <c r="K45" i="87"/>
  <c r="R44" i="87"/>
  <c r="O44" i="87"/>
  <c r="N44" i="87"/>
  <c r="M44" i="87"/>
  <c r="L44" i="87"/>
  <c r="P44" i="87" s="1"/>
  <c r="Q44" i="87" s="1"/>
  <c r="K44" i="87"/>
  <c r="R43" i="87"/>
  <c r="O43" i="87"/>
  <c r="N43" i="87"/>
  <c r="M43" i="87"/>
  <c r="L43" i="87"/>
  <c r="P43" i="87" s="1"/>
  <c r="Q43" i="87" s="1"/>
  <c r="K43" i="87"/>
  <c r="R42" i="87"/>
  <c r="O42" i="87"/>
  <c r="N42" i="87"/>
  <c r="M42" i="87"/>
  <c r="L42" i="87"/>
  <c r="P42" i="87" s="1"/>
  <c r="Q42" i="87" s="1"/>
  <c r="K42" i="87"/>
  <c r="R41" i="87"/>
  <c r="O41" i="87"/>
  <c r="N41" i="87"/>
  <c r="M41" i="87"/>
  <c r="L41" i="87"/>
  <c r="P41" i="87" s="1"/>
  <c r="Q41" i="87" s="1"/>
  <c r="K41" i="87"/>
  <c r="R40" i="87"/>
  <c r="O40" i="87"/>
  <c r="N40" i="87"/>
  <c r="M40" i="87"/>
  <c r="L40" i="87"/>
  <c r="P40" i="87" s="1"/>
  <c r="Q40" i="87" s="1"/>
  <c r="K40" i="87"/>
  <c r="R39" i="87"/>
  <c r="O39" i="87"/>
  <c r="N39" i="87"/>
  <c r="M39" i="87"/>
  <c r="L39" i="87"/>
  <c r="P39" i="87" s="1"/>
  <c r="Q39" i="87" s="1"/>
  <c r="K39" i="87"/>
  <c r="R38" i="87"/>
  <c r="O38" i="87"/>
  <c r="N38" i="87"/>
  <c r="M38" i="87"/>
  <c r="L38" i="87"/>
  <c r="P38" i="87" s="1"/>
  <c r="Q38" i="87" s="1"/>
  <c r="K38" i="87"/>
  <c r="R37" i="87"/>
  <c r="O37" i="87"/>
  <c r="N37" i="87"/>
  <c r="M37" i="87"/>
  <c r="L37" i="87"/>
  <c r="P37" i="87" s="1"/>
  <c r="Q37" i="87" s="1"/>
  <c r="K37" i="87"/>
  <c r="R36" i="87"/>
  <c r="O36" i="87"/>
  <c r="N36" i="87"/>
  <c r="M36" i="87"/>
  <c r="L36" i="87"/>
  <c r="P36" i="87" s="1"/>
  <c r="Q36" i="87" s="1"/>
  <c r="K36" i="87"/>
  <c r="R35" i="87"/>
  <c r="O35" i="87"/>
  <c r="N35" i="87"/>
  <c r="M35" i="87"/>
  <c r="L35" i="87"/>
  <c r="P35" i="87" s="1"/>
  <c r="Q35" i="87" s="1"/>
  <c r="K35" i="87"/>
  <c r="R34" i="87"/>
  <c r="O34" i="87"/>
  <c r="N34" i="87"/>
  <c r="M34" i="87"/>
  <c r="L34" i="87"/>
  <c r="P34" i="87" s="1"/>
  <c r="Q34" i="87" s="1"/>
  <c r="K34" i="87"/>
  <c r="R33" i="87"/>
  <c r="O33" i="87"/>
  <c r="N33" i="87"/>
  <c r="M33" i="87"/>
  <c r="L33" i="87"/>
  <c r="P33" i="87" s="1"/>
  <c r="Q33" i="87" s="1"/>
  <c r="K33" i="87"/>
  <c r="R32" i="87"/>
  <c r="O32" i="87"/>
  <c r="N32" i="87"/>
  <c r="M32" i="87"/>
  <c r="L32" i="87"/>
  <c r="P32" i="87" s="1"/>
  <c r="Q32" i="87" s="1"/>
  <c r="K32" i="87"/>
  <c r="R31" i="87"/>
  <c r="E4" i="100" s="1"/>
  <c r="O31" i="87"/>
  <c r="N31" i="87"/>
  <c r="M31" i="87"/>
  <c r="L31" i="87"/>
  <c r="K31" i="87"/>
  <c r="A4" i="100" s="1"/>
  <c r="R30" i="87"/>
  <c r="O30" i="87"/>
  <c r="N30" i="87"/>
  <c r="M30" i="87"/>
  <c r="L30" i="87"/>
  <c r="P30" i="87" s="1"/>
  <c r="Q30" i="87" s="1"/>
  <c r="K30" i="87"/>
  <c r="R29" i="87"/>
  <c r="E4" i="99" s="1"/>
  <c r="O29" i="87"/>
  <c r="N29" i="87"/>
  <c r="M29" i="87"/>
  <c r="L29" i="87"/>
  <c r="K29" i="87"/>
  <c r="A4" i="99" s="1"/>
  <c r="R28" i="87"/>
  <c r="E4" i="98" s="1"/>
  <c r="O28" i="87"/>
  <c r="N28" i="87"/>
  <c r="M28" i="87"/>
  <c r="L28" i="87"/>
  <c r="K28" i="87"/>
  <c r="A4" i="98" s="1"/>
  <c r="R27" i="87"/>
  <c r="E4" i="97" s="1"/>
  <c r="O27" i="87"/>
  <c r="N27" i="87"/>
  <c r="M27" i="87"/>
  <c r="L27" i="87"/>
  <c r="K27" i="87"/>
  <c r="A4" i="97" s="1"/>
  <c r="R26" i="87"/>
  <c r="E4" i="96" s="1"/>
  <c r="O26" i="87"/>
  <c r="N26" i="87"/>
  <c r="M26" i="87"/>
  <c r="L26" i="87"/>
  <c r="K26" i="87"/>
  <c r="A4" i="96" s="1"/>
  <c r="R25" i="87"/>
  <c r="E4" i="95" s="1"/>
  <c r="O25" i="87"/>
  <c r="N25" i="87"/>
  <c r="M25" i="87"/>
  <c r="L25" i="87"/>
  <c r="K25" i="87"/>
  <c r="A4" i="95" s="1"/>
  <c r="R24" i="87"/>
  <c r="E4" i="94" s="1"/>
  <c r="O24" i="87"/>
  <c r="N24" i="87"/>
  <c r="M24" i="87"/>
  <c r="L24" i="87"/>
  <c r="K24" i="87"/>
  <c r="R23" i="87"/>
  <c r="O23" i="87"/>
  <c r="N23" i="87"/>
  <c r="M23" i="87"/>
  <c r="L23" i="87"/>
  <c r="P23" i="87" s="1"/>
  <c r="Q23" i="87" s="1"/>
  <c r="K23" i="87"/>
  <c r="R22" i="87"/>
  <c r="E4" i="93" s="1"/>
  <c r="O22" i="87"/>
  <c r="N22" i="87"/>
  <c r="M22" i="87"/>
  <c r="L22" i="87"/>
  <c r="K22" i="87"/>
  <c r="A4" i="93" s="1"/>
  <c r="R21" i="87"/>
  <c r="E4" i="92" s="1"/>
  <c r="O21" i="87"/>
  <c r="N21" i="87"/>
  <c r="M21" i="87"/>
  <c r="L21" i="87"/>
  <c r="K21" i="87"/>
  <c r="A4" i="92" s="1"/>
  <c r="R20" i="87"/>
  <c r="O20" i="87"/>
  <c r="N20" i="87"/>
  <c r="M20" i="87"/>
  <c r="L20" i="87"/>
  <c r="P20" i="87" s="1"/>
  <c r="Q20" i="87" s="1"/>
  <c r="K20" i="87"/>
  <c r="R19" i="87"/>
  <c r="E4" i="91" s="1"/>
  <c r="O19" i="87"/>
  <c r="N19" i="87"/>
  <c r="M19" i="87"/>
  <c r="L19" i="87"/>
  <c r="K19" i="87"/>
  <c r="A4" i="91" s="1"/>
  <c r="R18" i="87"/>
  <c r="E4" i="90" s="1"/>
  <c r="O18" i="87"/>
  <c r="N18" i="87"/>
  <c r="M18" i="87"/>
  <c r="L18" i="87"/>
  <c r="K18" i="87"/>
  <c r="A4" i="90" s="1"/>
  <c r="R17" i="87"/>
  <c r="E4" i="89" s="1"/>
  <c r="O17" i="87"/>
  <c r="N17" i="87"/>
  <c r="M17" i="87"/>
  <c r="L17" i="87"/>
  <c r="K17" i="87"/>
  <c r="A4" i="89" s="1"/>
  <c r="R16" i="87"/>
  <c r="E4" i="86" s="1"/>
  <c r="O16" i="87"/>
  <c r="N16" i="87"/>
  <c r="M16" i="87"/>
  <c r="L16" i="87"/>
  <c r="K16" i="87"/>
  <c r="A4" i="86" s="1"/>
  <c r="R15" i="87"/>
  <c r="O15" i="87"/>
  <c r="N15" i="87"/>
  <c r="M15" i="87"/>
  <c r="L15" i="87"/>
  <c r="P15" i="87" s="1"/>
  <c r="Q15" i="87" s="1"/>
  <c r="K15" i="87"/>
  <c r="R14" i="87"/>
  <c r="O14" i="87"/>
  <c r="N14" i="87"/>
  <c r="M14" i="87"/>
  <c r="L14" i="87"/>
  <c r="P14" i="87" s="1"/>
  <c r="Q14" i="87" s="1"/>
  <c r="K14" i="87"/>
  <c r="R13" i="87"/>
  <c r="O13" i="87"/>
  <c r="N13" i="87"/>
  <c r="M13" i="87"/>
  <c r="L13" i="87"/>
  <c r="P13" i="87" s="1"/>
  <c r="Q13" i="87" s="1"/>
  <c r="K13" i="87"/>
  <c r="R12" i="87"/>
  <c r="O12" i="87"/>
  <c r="N12" i="87"/>
  <c r="M12" i="87"/>
  <c r="L12" i="87"/>
  <c r="P12" i="87" s="1"/>
  <c r="Q12" i="87" s="1"/>
  <c r="K12" i="87"/>
  <c r="R11" i="87"/>
  <c r="O11" i="87"/>
  <c r="N11" i="87"/>
  <c r="M11" i="87"/>
  <c r="L11" i="87"/>
  <c r="P11" i="87" s="1"/>
  <c r="Q11" i="87" s="1"/>
  <c r="K11" i="87"/>
  <c r="R10" i="87"/>
  <c r="O10" i="87"/>
  <c r="N10" i="87"/>
  <c r="M10" i="87"/>
  <c r="L10" i="87"/>
  <c r="P10" i="87" s="1"/>
  <c r="Q10" i="87" s="1"/>
  <c r="K10" i="87"/>
  <c r="R9" i="87"/>
  <c r="O9" i="87"/>
  <c r="N9" i="87"/>
  <c r="M9" i="87"/>
  <c r="L9" i="87"/>
  <c r="P9" i="87" s="1"/>
  <c r="Q9" i="87" s="1"/>
  <c r="K9" i="87"/>
  <c r="R8" i="87"/>
  <c r="O8" i="87"/>
  <c r="N8" i="87"/>
  <c r="M8" i="87"/>
  <c r="L8" i="87"/>
  <c r="P8" i="87" s="1"/>
  <c r="Q8" i="87" s="1"/>
  <c r="K8" i="87"/>
  <c r="P16" i="87" l="1"/>
  <c r="Q16" i="87" s="1"/>
  <c r="D4" i="86"/>
  <c r="P18" i="87"/>
  <c r="Q18" i="87" s="1"/>
  <c r="D4" i="90"/>
  <c r="P22" i="87"/>
  <c r="Q22" i="87" s="1"/>
  <c r="D4" i="93"/>
  <c r="P24" i="87"/>
  <c r="Q24" i="87" s="1"/>
  <c r="D4" i="94"/>
  <c r="P26" i="87"/>
  <c r="Q26" i="87" s="1"/>
  <c r="D4" i="96"/>
  <c r="P28" i="87"/>
  <c r="Q28" i="87" s="1"/>
  <c r="D4" i="98"/>
  <c r="P62" i="87"/>
  <c r="Q62" i="87" s="1"/>
  <c r="D4" i="102"/>
  <c r="P66" i="87"/>
  <c r="Q66" i="87" s="1"/>
  <c r="D4" i="106"/>
  <c r="P17" i="87"/>
  <c r="Q17" i="87" s="1"/>
  <c r="D4" i="89"/>
  <c r="P19" i="87"/>
  <c r="Q19" i="87" s="1"/>
  <c r="D4" i="91"/>
  <c r="P21" i="87"/>
  <c r="Q21" i="87" s="1"/>
  <c r="D4" i="92"/>
  <c r="P25" i="87"/>
  <c r="Q25" i="87" s="1"/>
  <c r="D4" i="95"/>
  <c r="P27" i="87"/>
  <c r="Q27" i="87" s="1"/>
  <c r="D4" i="97"/>
  <c r="P29" i="87"/>
  <c r="Q29" i="87" s="1"/>
  <c r="D4" i="99"/>
  <c r="P31" i="87"/>
  <c r="Q31" i="87" s="1"/>
  <c r="D4" i="100"/>
  <c r="P61" i="87"/>
  <c r="Q61" i="87" s="1"/>
  <c r="D4" i="101"/>
  <c r="P63" i="87"/>
  <c r="Q63" i="87" s="1"/>
  <c r="D4" i="104"/>
  <c r="P65" i="87"/>
  <c r="Q65" i="87" s="1"/>
  <c r="D4" i="105"/>
  <c r="C80" i="84"/>
  <c r="B8" i="83"/>
  <c r="B8" i="82"/>
  <c r="B8" i="81"/>
  <c r="B9" i="80"/>
  <c r="B8" i="80"/>
  <c r="B9" i="79"/>
  <c r="B8" i="79"/>
  <c r="B9" i="78"/>
  <c r="B8" i="78"/>
  <c r="B8" i="77"/>
  <c r="B8" i="76"/>
  <c r="B9" i="75"/>
  <c r="B8" i="75"/>
  <c r="B9" i="73"/>
  <c r="B8" i="73"/>
  <c r="B9" i="72"/>
  <c r="B8" i="72"/>
  <c r="B8" i="71"/>
  <c r="B9" i="70"/>
  <c r="B8" i="70"/>
  <c r="B8" i="69"/>
  <c r="B11" i="68"/>
  <c r="B10" i="68"/>
  <c r="B9" i="68"/>
  <c r="B8" i="68"/>
  <c r="B8" i="67"/>
  <c r="B9" i="66"/>
  <c r="B8" i="66"/>
  <c r="B8" i="65"/>
  <c r="B11" i="64"/>
  <c r="B10" i="64"/>
  <c r="B9" i="64"/>
  <c r="B8" i="64"/>
  <c r="B10" i="63"/>
  <c r="B9" i="63"/>
  <c r="B8" i="63"/>
  <c r="B11" i="62"/>
  <c r="B10" i="62"/>
  <c r="B9" i="62"/>
  <c r="B8" i="62"/>
  <c r="B9" i="61"/>
  <c r="B8" i="61"/>
  <c r="B9" i="60"/>
  <c r="B8" i="60"/>
  <c r="B10" i="59"/>
  <c r="B9" i="59"/>
  <c r="B8" i="59"/>
  <c r="B9" i="58"/>
  <c r="B8" i="58"/>
  <c r="B9" i="57"/>
  <c r="B8" i="57"/>
  <c r="B10" i="56"/>
  <c r="B9" i="56"/>
  <c r="B8" i="56"/>
  <c r="B9" i="55"/>
  <c r="B8" i="55"/>
  <c r="B9" i="54"/>
  <c r="B8" i="54"/>
  <c r="B9" i="53"/>
  <c r="B8" i="53"/>
  <c r="B8" i="52"/>
  <c r="B9" i="52"/>
  <c r="B8" i="51"/>
  <c r="B9" i="51"/>
  <c r="B9" i="50"/>
  <c r="B8" i="50"/>
  <c r="B10" i="49"/>
  <c r="B9" i="49"/>
  <c r="B8" i="49"/>
  <c r="B9" i="48"/>
  <c r="B8" i="48"/>
  <c r="B9" i="47"/>
  <c r="B8" i="47"/>
  <c r="B9" i="46"/>
  <c r="B8" i="46"/>
  <c r="B10" i="45"/>
  <c r="B9" i="45"/>
  <c r="B8" i="45"/>
  <c r="B9" i="44"/>
  <c r="B8" i="44"/>
  <c r="B11" i="43"/>
  <c r="B10" i="43"/>
  <c r="B9" i="43"/>
  <c r="B8" i="43"/>
  <c r="B9" i="42"/>
  <c r="B8" i="42"/>
  <c r="B9" i="41"/>
  <c r="B8" i="41"/>
  <c r="B9" i="40"/>
  <c r="B8" i="40"/>
  <c r="B10" i="39"/>
  <c r="B9" i="39"/>
  <c r="B8" i="39"/>
  <c r="B9" i="38"/>
  <c r="B8" i="38"/>
  <c r="B10" i="37"/>
  <c r="B9" i="37"/>
  <c r="B8" i="37"/>
  <c r="B8" i="36"/>
  <c r="B10" i="35"/>
  <c r="B9" i="35"/>
  <c r="B8" i="35"/>
  <c r="B9" i="34"/>
  <c r="B8" i="34"/>
  <c r="B9" i="33"/>
  <c r="B8" i="33"/>
  <c r="B9" i="32"/>
  <c r="B8" i="32"/>
  <c r="B9" i="31"/>
  <c r="B8" i="31"/>
  <c r="B9" i="30"/>
  <c r="B8" i="30"/>
  <c r="B9" i="29"/>
  <c r="B8" i="29"/>
  <c r="B9" i="28"/>
  <c r="B8" i="28"/>
  <c r="B9" i="27"/>
  <c r="B8" i="27"/>
  <c r="B9" i="26"/>
  <c r="B8" i="26"/>
  <c r="B8" i="25"/>
  <c r="B8" i="24"/>
  <c r="B8" i="23"/>
  <c r="B8" i="22"/>
  <c r="B8" i="21"/>
  <c r="B8" i="20"/>
  <c r="B8" i="19"/>
  <c r="B8" i="18"/>
  <c r="B8" i="17"/>
  <c r="B8" i="14"/>
  <c r="B8" i="13"/>
  <c r="B8" i="11"/>
  <c r="B8" i="10"/>
  <c r="B8" i="9"/>
  <c r="B8" i="8"/>
  <c r="B8" i="7"/>
  <c r="B8" i="6"/>
  <c r="B8" i="16"/>
  <c r="B8" i="15"/>
  <c r="B8" i="12"/>
</calcChain>
</file>

<file path=xl/sharedStrings.xml><?xml version="1.0" encoding="utf-8"?>
<sst xmlns="http://schemas.openxmlformats.org/spreadsheetml/2006/main" count="4764" uniqueCount="814">
  <si>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</si>
  <si>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</si>
  <si>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</si>
  <si>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</si>
  <si>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</si>
  <si>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</si>
  <si>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</si>
  <si>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</si>
  <si>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</si>
  <si>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</si>
  <si>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</si>
  <si>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</si>
  <si>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</si>
  <si>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</si>
  <si>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</si>
  <si>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</si>
  <si>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</si>
  <si>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</si>
  <si>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</si>
  <si>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</si>
  <si>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</si>
  <si>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</si>
  <si>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</si>
  <si>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</si>
  <si>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</si>
  <si>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</si>
  <si>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129-1</t>
  </si>
  <si>
    <t>88-8(47)</t>
  </si>
  <si>
    <t>камера</t>
  </si>
  <si>
    <t>2,5*3,5</t>
  </si>
  <si>
    <t>чавун</t>
  </si>
  <si>
    <t>відкрита</t>
  </si>
  <si>
    <t>Інформаційна картка вузла №129-1
водопровідної мережі ТОВ «БІЛОЦЕРКІВВОДА»</t>
  </si>
  <si>
    <t>Інформаційна картка вузла №129-2
водопровідної мережі ТОВ «БІЛОЦЕРКІВВОДА»</t>
  </si>
  <si>
    <t>129-2</t>
  </si>
  <si>
    <t>з/б</t>
  </si>
  <si>
    <t>Інформаційна картка вузла №129-3
водопровідної мережі ТОВ «БІЛОЦЕРКІВВОДА»</t>
  </si>
  <si>
    <t>129-3</t>
  </si>
  <si>
    <t>Інформаційна картка вузла №129-4
водопровідної мережі ТОВ «БІЛОЦЕРКІВВОДА»</t>
  </si>
  <si>
    <t>129-4</t>
  </si>
  <si>
    <t>Інформаційна картка вузла №129-5
водопровідної мережі ТОВ «БІЛОЦЕРКІВВОДА»</t>
  </si>
  <si>
    <t>129-5</t>
  </si>
  <si>
    <t>встановлено пожгідрант</t>
  </si>
  <si>
    <t>Інформаційна картка вузла №129-6
водопровідної мережі ТОВ «БІЛОЦЕРКІВВОДА»</t>
  </si>
  <si>
    <t>129-6</t>
  </si>
  <si>
    <t>Інформаційна картка вузла №129-7
водопровідної мережі ТОВ «БІЛОЦЕРКІВВОДА»</t>
  </si>
  <si>
    <t>129-7</t>
  </si>
  <si>
    <t>Інформаційна картка вузла №129-8
водопровідної мережі ТОВ «БІЛОЦЕРКІВВОДА»</t>
  </si>
  <si>
    <t>129-8</t>
  </si>
  <si>
    <t>Інформаційна картка вузла №129-9
водопровідної мережі ТОВ «БІЛОЦЕРКІВВОДА»</t>
  </si>
  <si>
    <t>129-9</t>
  </si>
  <si>
    <t>Інформаційна картка вузла №129-10
водопровідної мережі ТОВ «БІЛОЦЕРКІВВОДА»</t>
  </si>
  <si>
    <t>129-10</t>
  </si>
  <si>
    <t>Інформаційна картка вузла №129-11
водопровідної мережі ТОВ «БІЛОЦЕРКІВВОДА»</t>
  </si>
  <si>
    <t>129-11</t>
  </si>
  <si>
    <t>Інформаційна картка вузла №129-12
водопровідної мережі ТОВ «БІЛОЦЕРКІВВОДА»</t>
  </si>
  <si>
    <t>129-12</t>
  </si>
  <si>
    <t>Інформаційна картка вузла №129-13
водопровідної мережі ТОВ «БІЛОЦЕРКІВВОДА»</t>
  </si>
  <si>
    <t>129-13</t>
  </si>
  <si>
    <t>Інформаційна картка вузла №129-14
водопровідної мережі ТОВ «БІЛОЦЕРКІВВОДА»</t>
  </si>
  <si>
    <t>129-14</t>
  </si>
  <si>
    <t>Інформаційна картка вузла №129-15
водопровідної мережі ТОВ «БІЛОЦЕРКІВВОДА»</t>
  </si>
  <si>
    <t>129-15</t>
  </si>
  <si>
    <t>Інформаційна картка вузла №129-16
водопровідної мережі ТОВ «БІЛОЦЕРКІВВОДА»</t>
  </si>
  <si>
    <t>129-16</t>
  </si>
  <si>
    <t>Інформаційна картка вузла №129-17
водопровідної мережі ТОВ «БІЛОЦЕРКІВВОДА»</t>
  </si>
  <si>
    <t>129-17</t>
  </si>
  <si>
    <t>Інформаційна картка вузла №129-18
водопровідної мережі ТОВ «БІЛОЦЕРКІВВОДА»</t>
  </si>
  <si>
    <t>129-18</t>
  </si>
  <si>
    <t>Інформаційна картка вузла №129-19
водопровідної мережі ТОВ «БІЛОЦЕРКІВВОДА»</t>
  </si>
  <si>
    <t>129-19</t>
  </si>
  <si>
    <t>1,5*1,5</t>
  </si>
  <si>
    <t>Інформаційна картка вузла №129-20
водопровідної мережі ТОВ «БІЛОЦЕРКІВВОДА»</t>
  </si>
  <si>
    <t>129-20</t>
  </si>
  <si>
    <t>Інформаційна картка вузла №129-21
водопровідної мережі ТОВ «БІЛОЦЕРКІВВОДА»</t>
  </si>
  <si>
    <t>129-21</t>
  </si>
  <si>
    <t>Інформаційна картка вузла №129-22
водопровідної мережі ТОВ «БІЛОЦЕРКІВВОДА»</t>
  </si>
  <si>
    <t>129-22</t>
  </si>
  <si>
    <t>Інформаційна картка вузла №129-23
водопровідної мережі ТОВ «БІЛОЦЕРКІВВОДА»</t>
  </si>
  <si>
    <t>129-23</t>
  </si>
  <si>
    <t>гумо-кордовий</t>
  </si>
  <si>
    <t>1,2*1,2</t>
  </si>
  <si>
    <t>Інформаційна картка вузла №129-26
водопровідної мережі ТОВ «БІЛОЦЕРКІВВОДА»</t>
  </si>
  <si>
    <t>129-26</t>
  </si>
  <si>
    <t>Інформаційна картка вузла №129-27
водопровідної мережі ТОВ «БІЛОЦЕРКІВВОДА»</t>
  </si>
  <si>
    <t>129-27</t>
  </si>
  <si>
    <t>Інформаційна картка вузла №129-28
водопровідної мережі ТОВ «БІЛОЦЕРКІВВОДА»</t>
  </si>
  <si>
    <t>129-28</t>
  </si>
  <si>
    <t>Інформаційна картка вузла №129-29
водопровідної мережі ТОВ «БІЛОЦЕРКІВВОДА»</t>
  </si>
  <si>
    <t>129-29</t>
  </si>
  <si>
    <t>Інформаційна картка вузла №129-30
водопровідної мережі ТОВ «БІЛОЦЕРКІВВОДА»</t>
  </si>
  <si>
    <t>129-30</t>
  </si>
  <si>
    <t>87-7(59)</t>
  </si>
  <si>
    <t>Інформаційна картка вузла №129-31
водопровідної мережі ТОВ «БІЛОЦЕРКІВВОДА»</t>
  </si>
  <si>
    <t>129-31</t>
  </si>
  <si>
    <t>Інформаційна картка вузла №129-32
водопровідної мережі ТОВ «БІЛОЦЕРКІВВОДА»</t>
  </si>
  <si>
    <t>129-32</t>
  </si>
  <si>
    <t>сталь</t>
  </si>
  <si>
    <t>п/е</t>
  </si>
  <si>
    <t>Інформаційна картка вузла №129-33
водопровідної мережі ТОВ «БІЛОЦЕРКІВВОДА»</t>
  </si>
  <si>
    <t>129-33</t>
  </si>
  <si>
    <t>Інформаційна картка вузла №129-34
водопровідної мережі ТОВ «БІЛОЦЕРКІВВОДА»</t>
  </si>
  <si>
    <t>129-34</t>
  </si>
  <si>
    <t>Інформаційна картка вузла №129-35
водопровідної мережі ТОВ «БІЛОЦЕРКІВВОДА»</t>
  </si>
  <si>
    <t>129-35</t>
  </si>
  <si>
    <t>Інформаційна картка вузла №129-36
водопровідної мережі ТОВ «БІЛОЦЕРКІВВОДА»</t>
  </si>
  <si>
    <t>129-36</t>
  </si>
  <si>
    <t>Інформаційна картка вузла №129-37
водопровідної мережі ТОВ «БІЛОЦЕРКІВВОДА»</t>
  </si>
  <si>
    <t>129-37</t>
  </si>
  <si>
    <t>Інформаційна картка вузла №129-38
водопровідної мережі ТОВ «БІЛОЦЕРКІВВОДА»</t>
  </si>
  <si>
    <t>129-38</t>
  </si>
  <si>
    <t>Інформаційна картка вузла №129-39
водопровідної мережі ТОВ «БІЛОЦЕРКІВВОДА»</t>
  </si>
  <si>
    <t>129-39</t>
  </si>
  <si>
    <t>Інформаційна картка вузла №129-40
водопровідної мережі ТОВ «БІЛОЦЕРКІВВОДА»</t>
  </si>
  <si>
    <t>129-40</t>
  </si>
  <si>
    <t>Інформаційна картка вузла №129-41
водопровідної мережі ТОВ «БІЛОЦЕРКІВВОДА»</t>
  </si>
  <si>
    <t>129-41</t>
  </si>
  <si>
    <t>чав.</t>
  </si>
  <si>
    <t>Інформаційна картка вузла №129-48
водопровідної мережі ТОВ «БІЛОЦЕРКІВВОДА»</t>
  </si>
  <si>
    <t>Інформаційна картка вузла №129-42
водопровідної мережі ТОВ «БІЛОЦЕРКІВВОДА»</t>
  </si>
  <si>
    <t>129-42</t>
  </si>
  <si>
    <t>Інформаційна картка вузла №129-43
водопровідної мережі ТОВ «БІЛОЦЕРКІВВОДА»</t>
  </si>
  <si>
    <t>129-43</t>
  </si>
  <si>
    <t>Інформаційна картка вузла №129-44
водопровідної мережі ТОВ «БІЛОЦЕРКІВВОДА»</t>
  </si>
  <si>
    <t>129-44</t>
  </si>
  <si>
    <t>Інформаційна картка вузла №129-45
водопровідної мережі ТОВ «БІЛОЦЕРКІВВОДА»</t>
  </si>
  <si>
    <t>129-45</t>
  </si>
  <si>
    <t>Інформаційна картка вузла №129-46
водопровідної мережі ТОВ «БІЛОЦЕРКІВВОДА»</t>
  </si>
  <si>
    <t>129-46</t>
  </si>
  <si>
    <t>Інформаційна картка вузла №129-47
водопровідної мережі ТОВ «БІЛОЦЕРКІВВОДА»</t>
  </si>
  <si>
    <t>129-47</t>
  </si>
  <si>
    <t>87-9(60)</t>
  </si>
  <si>
    <t>Інформаційна картка вузла №129-24
водопровідної мережі ТОВ «БІЛОЦЕРКІВВОДА»</t>
  </si>
  <si>
    <t>129-24</t>
  </si>
  <si>
    <t>Інформаційна картка вузла №129-25
водопровідної мережі ТОВ «БІЛОЦЕРКІВВОДА»</t>
  </si>
  <si>
    <t>129-25</t>
  </si>
  <si>
    <t>129-48</t>
  </si>
  <si>
    <t>Інформаційна картка вузла №129-49
водопровідної мережі ТОВ «БІЛОЦЕРКІВВОДА»</t>
  </si>
  <si>
    <t>129-49</t>
  </si>
  <si>
    <t>Інформаційна картка вузла №129-50
водопровідної мережі ТОВ «БІЛОЦЕРКІВВОДА»</t>
  </si>
  <si>
    <t>129-50</t>
  </si>
  <si>
    <t>Інформаційна картка вузла №129-51
водопровідної мережі ТОВ «БІЛОЦЕРКІВВОДА»</t>
  </si>
  <si>
    <t>129-51</t>
  </si>
  <si>
    <t>Інформаційна картка вузла №129-52
водопровідної мережі ТОВ «БІЛОЦЕРКІВВОДА»</t>
  </si>
  <si>
    <t>129-52</t>
  </si>
  <si>
    <t>Інформаційна картка вузла №129-53
водопровідної мережі ТОВ «БІЛОЦЕРКІВВОДА»</t>
  </si>
  <si>
    <t>129-53</t>
  </si>
  <si>
    <t>129-54</t>
  </si>
  <si>
    <t>Інформаційна картка вузла №129-54
водопровідної мережі ТОВ «БІЛОЦЕРКІВВОДА»</t>
  </si>
  <si>
    <t>Інформаційна картка вузла №129-55
водопровідної мережі ТОВ «БІЛОЦЕРКІВВОДА»</t>
  </si>
  <si>
    <t>129-55</t>
  </si>
  <si>
    <t>Інформаційна картка вузла №129-56
водопровідної мережі ТОВ «БІЛОЦЕРКІВВОДА»</t>
  </si>
  <si>
    <t>129-56</t>
  </si>
  <si>
    <t>Інформаційна картка вузла №129-57</t>
  </si>
  <si>
    <t>129-57</t>
  </si>
  <si>
    <t>Інформаційна картка вузла №129-58</t>
  </si>
  <si>
    <t>129-58</t>
  </si>
  <si>
    <t>Інформаційна картка вузла №129-59</t>
  </si>
  <si>
    <t>129-59</t>
  </si>
  <si>
    <t>2,0х2,0</t>
  </si>
  <si>
    <t>м.пл.</t>
  </si>
  <si>
    <t>Інформаційна картка вузла №129-60</t>
  </si>
  <si>
    <t>129-60</t>
  </si>
  <si>
    <t>129-61</t>
  </si>
  <si>
    <t>Інформаційна картка вузла №129-61
водопровідної мережі ТОВ «БІЛОЦЕРКІВВОДА»</t>
  </si>
  <si>
    <t>Інформаційна картка вузла №129-62
водопровідної мережі ТОВ «БІЛОЦЕРКІВВОДА»</t>
  </si>
  <si>
    <t>пожгідрант</t>
  </si>
  <si>
    <t>129-62</t>
  </si>
  <si>
    <t>Інформаційна картка вузла №129-63
водопровідної мережі ТОВ «БІЛОЦЕРКІВВОДА»</t>
  </si>
  <si>
    <t>129-63</t>
  </si>
  <si>
    <t>колодязь засипаний</t>
  </si>
  <si>
    <t>Інформаційна картка вузла №129-65
водопровідної мережі ТОВ «БІЛОЦЕРКІВВОДА»</t>
  </si>
  <si>
    <t>129-65</t>
  </si>
  <si>
    <t>Інформаційна картка вузла №129-64
водопровідної мережі ТОВ «БІЛОЦЕРКІВВОДА»</t>
  </si>
  <si>
    <t>129-64</t>
  </si>
  <si>
    <t>Інформаційна картка вузла №129-66</t>
  </si>
  <si>
    <t>129-66</t>
  </si>
  <si>
    <t>Інформаційна картка вузла №129-67</t>
  </si>
  <si>
    <t>129-67</t>
  </si>
  <si>
    <t>Інформаційна картка вузла №129-68
водопровідної мережі ТОВ «БІЛОЦЕРКІВВОДА»</t>
  </si>
  <si>
    <t>129-68</t>
  </si>
  <si>
    <t>Інформаційна картка вузла №129-69
водопровідної мережі ТОВ «БІЛОЦЕРКІВВОДА»</t>
  </si>
  <si>
    <t>129-69</t>
  </si>
  <si>
    <t>камера газу середнього тиску</t>
  </si>
  <si>
    <t>Інформаційна картка вузла №129-70</t>
  </si>
  <si>
    <t>129-70</t>
  </si>
  <si>
    <t>Інформаційна картка вузла №129-71</t>
  </si>
  <si>
    <t>129-71</t>
  </si>
  <si>
    <t>Інформаційна картка вузла №129-72</t>
  </si>
  <si>
    <t>129-72</t>
  </si>
  <si>
    <t>Інформаційна картка вузла №129-73
водопровідної мережі ТОВ «БІЛОЦЕРКІВВОДА»</t>
  </si>
  <si>
    <t>129-73</t>
  </si>
  <si>
    <t>86-9(71)</t>
  </si>
  <si>
    <t>Інформаційна картка вузла №129-74</t>
  </si>
  <si>
    <t>129-74</t>
  </si>
  <si>
    <t>Інформаційна картка вузла №129-75
водопровідної мережі ТОВ «БІЛОЦЕРКІВВОДА»</t>
  </si>
  <si>
    <t>129-75</t>
  </si>
  <si>
    <t>Інформаційна картка вузла №129-76
водопровідної мережі ТОВ «БІЛОЦЕРКІВВОДА»</t>
  </si>
  <si>
    <t>129-76</t>
  </si>
  <si>
    <t>Інформаційна картка вузла №129-77</t>
  </si>
  <si>
    <t>129-77</t>
  </si>
  <si>
    <t>Інформаційна картка вузла №129-78</t>
  </si>
  <si>
    <t>129-78</t>
  </si>
  <si>
    <t>кол. № №</t>
  </si>
  <si>
    <t>матеріал</t>
  </si>
  <si>
    <t>тип покриття</t>
  </si>
  <si>
    <t xml:space="preserve"> 1-2</t>
  </si>
  <si>
    <t>діаметр,
 мм</t>
  </si>
  <si>
    <t>відстань,
 м</t>
  </si>
  <si>
    <t>чав</t>
  </si>
  <si>
    <t>тротуарна плитка</t>
  </si>
  <si>
    <t xml:space="preserve"> 2-3</t>
  </si>
  <si>
    <t>асфальт</t>
  </si>
  <si>
    <t xml:space="preserve"> 3-4</t>
  </si>
  <si>
    <t>асфальт-грунт-асфальт</t>
  </si>
  <si>
    <t xml:space="preserve"> 4-5</t>
  </si>
  <si>
    <t>тип мережі</t>
  </si>
  <si>
    <t>центральна</t>
  </si>
  <si>
    <t>дворова</t>
  </si>
  <si>
    <t xml:space="preserve"> 5-6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</si>
  <si>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</si>
  <si>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</si>
  <si>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</si>
  <si>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</si>
  <si>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</si>
  <si>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</si>
  <si>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</si>
  <si>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</si>
  <si>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</si>
  <si>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</si>
  <si>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</si>
  <si>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</si>
  <si>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17-19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</si>
  <si>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</si>
  <si>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</si>
  <si>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</si>
  <si>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</si>
  <si>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</si>
  <si>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 xml:space="preserve"> 23-25</t>
  </si>
  <si>
    <t xml:space="preserve"> 25-26</t>
  </si>
  <si>
    <t xml:space="preserve"> 26-27</t>
  </si>
  <si>
    <t xml:space="preserve"> 27-28</t>
  </si>
  <si>
    <t xml:space="preserve"> 28-29</t>
  </si>
  <si>
    <t xml:space="preserve"> 29-30</t>
  </si>
  <si>
    <t xml:space="preserve"> 30-31</t>
  </si>
  <si>
    <t xml:space="preserve"> 31-32</t>
  </si>
  <si>
    <t xml:space="preserve"> 32-33</t>
  </si>
  <si>
    <t xml:space="preserve"> 33-34</t>
  </si>
  <si>
    <t xml:space="preserve"> 34-35</t>
  </si>
  <si>
    <t xml:space="preserve"> 35-36</t>
  </si>
  <si>
    <t xml:space="preserve"> 36-37</t>
  </si>
  <si>
    <t xml:space="preserve"> 37-38</t>
  </si>
  <si>
    <t xml:space="preserve"> 38-39</t>
  </si>
  <si>
    <t xml:space="preserve"> 39-40</t>
  </si>
  <si>
    <t xml:space="preserve"> 40-41</t>
  </si>
  <si>
    <t>41-42</t>
  </si>
  <si>
    <t>42-43</t>
  </si>
  <si>
    <t>43-44</t>
  </si>
  <si>
    <t>44-45</t>
  </si>
  <si>
    <t>45-46</t>
  </si>
  <si>
    <t>46-47</t>
  </si>
  <si>
    <t>47-48</t>
  </si>
  <si>
    <t>48-49</t>
  </si>
  <si>
    <t>49-50</t>
  </si>
  <si>
    <t>50-51</t>
  </si>
  <si>
    <t>51-52</t>
  </si>
  <si>
    <t>52-53</t>
  </si>
  <si>
    <t>53-54</t>
  </si>
  <si>
    <t>54-55</t>
  </si>
  <si>
    <t>55-56</t>
  </si>
  <si>
    <t>56-57</t>
  </si>
  <si>
    <t>57-58</t>
  </si>
  <si>
    <t>58-59</t>
  </si>
  <si>
    <t>59-60</t>
  </si>
  <si>
    <t>60-61</t>
  </si>
  <si>
    <t>61-62</t>
  </si>
  <si>
    <t>62-63</t>
  </si>
  <si>
    <t>63-64</t>
  </si>
  <si>
    <t>64-65</t>
  </si>
  <si>
    <t>65-66</t>
  </si>
  <si>
    <t>66-67</t>
  </si>
  <si>
    <t>67-68</t>
  </si>
  <si>
    <t>68-69</t>
  </si>
  <si>
    <t>грунт, асфальт</t>
  </si>
  <si>
    <t>69-70</t>
  </si>
  <si>
    <t>70-71</t>
  </si>
  <si>
    <t>70-72</t>
  </si>
  <si>
    <t>72-73</t>
  </si>
  <si>
    <t>73-74</t>
  </si>
  <si>
    <t>74-75</t>
  </si>
  <si>
    <t>75-76</t>
  </si>
  <si>
    <t>76-77</t>
  </si>
  <si>
    <t>грунт</t>
  </si>
  <si>
    <t>77-78</t>
  </si>
  <si>
    <t>Всього:</t>
  </si>
  <si>
    <t>Трубопровод по вул. Шевченко (№ 129)</t>
  </si>
  <si>
    <t>Інформаційна картка вузла 
водопровідної мережі ТОВ «БІЛОЦЕРКІВВОДА»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</si>
  <si>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60-129-209</t>
    </r>
  </si>
  <si>
    <t>Номер планшету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</si>
  <si>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</si>
  <si>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</si>
  <si>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</si>
  <si>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</si>
  <si>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</si>
  <si>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</si>
  <si>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</si>
  <si>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</si>
  <si>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</si>
  <si>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</si>
  <si>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</si>
  <si>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</si>
  <si>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В60-201</t>
  </si>
  <si>
    <t>149,57</t>
  </si>
  <si>
    <t>147,61</t>
  </si>
  <si>
    <t>В60-202</t>
  </si>
  <si>
    <t>146,63</t>
  </si>
  <si>
    <t>147,65</t>
  </si>
  <si>
    <t>В60-203</t>
  </si>
  <si>
    <t>149,41</t>
  </si>
  <si>
    <t>В60-204</t>
  </si>
  <si>
    <t>149,65</t>
  </si>
  <si>
    <t>147,69</t>
  </si>
  <si>
    <t>В60-205</t>
  </si>
  <si>
    <t>148,79</t>
  </si>
  <si>
    <t>147,30</t>
  </si>
  <si>
    <t>В60-206</t>
  </si>
  <si>
    <t>149,45</t>
  </si>
  <si>
    <t>146,95</t>
  </si>
  <si>
    <t>В60-207</t>
  </si>
  <si>
    <t>149,35</t>
  </si>
  <si>
    <t>146,85</t>
  </si>
  <si>
    <t>В60-208</t>
  </si>
  <si>
    <t>148,82</t>
  </si>
  <si>
    <t>146,79</t>
  </si>
  <si>
    <t>В60-209</t>
  </si>
  <si>
    <t>149,66</t>
  </si>
  <si>
    <t>146,01</t>
  </si>
  <si>
    <t>В60-210</t>
  </si>
  <si>
    <t>149,28</t>
  </si>
  <si>
    <t>146,08</t>
  </si>
  <si>
    <t>В60-211</t>
  </si>
  <si>
    <t>149,47</t>
  </si>
  <si>
    <t>147,77</t>
  </si>
  <si>
    <t>В60-212</t>
  </si>
  <si>
    <t>149,32</t>
  </si>
  <si>
    <t>147,80</t>
  </si>
  <si>
    <t>В60-213</t>
  </si>
  <si>
    <t>150,00</t>
  </si>
  <si>
    <t>148,85</t>
  </si>
  <si>
    <t>В60-214</t>
  </si>
  <si>
    <t>149,77</t>
  </si>
  <si>
    <t>148,27</t>
  </si>
  <si>
    <t>В60-215</t>
  </si>
  <si>
    <t>149,99</t>
  </si>
  <si>
    <t>148,19</t>
  </si>
  <si>
    <t>В60-216</t>
  </si>
  <si>
    <t>150,49</t>
  </si>
  <si>
    <t>148,42</t>
  </si>
  <si>
    <t>В60-217</t>
  </si>
  <si>
    <t>150,44</t>
  </si>
  <si>
    <t>148,29</t>
  </si>
  <si>
    <t>В60-218</t>
  </si>
  <si>
    <t>150,39</t>
  </si>
  <si>
    <t>148,54</t>
  </si>
  <si>
    <t>В60-219</t>
  </si>
  <si>
    <t>150,31</t>
  </si>
  <si>
    <t>148,50</t>
  </si>
  <si>
    <t>В60-220</t>
  </si>
  <si>
    <t>150,20</t>
  </si>
  <si>
    <t>148,22</t>
  </si>
  <si>
    <t>В60-221</t>
  </si>
  <si>
    <t>150,19</t>
  </si>
  <si>
    <t>149,29</t>
  </si>
  <si>
    <t>В60-222</t>
  </si>
  <si>
    <t>150,05</t>
  </si>
  <si>
    <t>148,10</t>
  </si>
  <si>
    <t>В60-223</t>
  </si>
  <si>
    <t>149,90</t>
  </si>
  <si>
    <t>147,95</t>
  </si>
  <si>
    <t>В60-224</t>
  </si>
  <si>
    <t>150,63</t>
  </si>
  <si>
    <t>148,75</t>
  </si>
  <si>
    <t>В60-225</t>
  </si>
  <si>
    <t>150,32</t>
  </si>
  <si>
    <t>148,35</t>
  </si>
  <si>
    <t>В60-226</t>
  </si>
  <si>
    <t>150,26</t>
  </si>
  <si>
    <t>148,25</t>
  </si>
  <si>
    <t>В60-227</t>
  </si>
  <si>
    <t>150,22</t>
  </si>
  <si>
    <t>148,21</t>
  </si>
  <si>
    <t>В60-228</t>
  </si>
  <si>
    <t>149,72</t>
  </si>
  <si>
    <t>В60-229</t>
  </si>
  <si>
    <t>149,55</t>
  </si>
  <si>
    <t>В60-230</t>
  </si>
  <si>
    <t>149,23</t>
  </si>
  <si>
    <t>147,25</t>
  </si>
  <si>
    <t>В60-231</t>
  </si>
  <si>
    <t>149,22</t>
  </si>
  <si>
    <t>147,24</t>
  </si>
  <si>
    <t>В60-232</t>
  </si>
  <si>
    <t>150,02</t>
  </si>
  <si>
    <t>147,87</t>
  </si>
  <si>
    <t>В60-233</t>
  </si>
  <si>
    <t>147,93</t>
  </si>
  <si>
    <t>В60-234</t>
  </si>
  <si>
    <t>150,34</t>
  </si>
  <si>
    <t>149,07</t>
  </si>
  <si>
    <t>В60-235</t>
  </si>
  <si>
    <t>151,71</t>
  </si>
  <si>
    <t>В60-236</t>
  </si>
  <si>
    <t>151,92</t>
  </si>
  <si>
    <t>150,12</t>
  </si>
  <si>
    <t>В60-237</t>
  </si>
  <si>
    <t>151,65</t>
  </si>
  <si>
    <t>В60-238</t>
  </si>
  <si>
    <t>151,82</t>
  </si>
  <si>
    <t>В60-239</t>
  </si>
  <si>
    <t>151,70</t>
  </si>
  <si>
    <t>В60-240</t>
  </si>
  <si>
    <t>150,89</t>
  </si>
  <si>
    <t>149,49</t>
  </si>
  <si>
    <t>В60-241</t>
  </si>
  <si>
    <t>145,17</t>
  </si>
  <si>
    <t>153,22</t>
  </si>
  <si>
    <t>В60-242</t>
  </si>
  <si>
    <t>147,64</t>
  </si>
  <si>
    <t>145,72</t>
  </si>
  <si>
    <t>В60-243</t>
  </si>
  <si>
    <t>147,83</t>
  </si>
  <si>
    <t>145,86</t>
  </si>
  <si>
    <t>В60-244</t>
  </si>
  <si>
    <t>148,88</t>
  </si>
  <si>
    <t>146,43</t>
  </si>
  <si>
    <t>В60-245</t>
  </si>
  <si>
    <t>148,38</t>
  </si>
  <si>
    <t>146,10</t>
  </si>
  <si>
    <t>В60-246</t>
  </si>
  <si>
    <t>148,12</t>
  </si>
  <si>
    <t>146,25</t>
  </si>
  <si>
    <t>В60-247</t>
  </si>
  <si>
    <t>147,45</t>
  </si>
  <si>
    <t>145,65</t>
  </si>
  <si>
    <t>В60-248</t>
  </si>
  <si>
    <t>152,65</t>
  </si>
  <si>
    <t>151,29</t>
  </si>
  <si>
    <t>В60-249</t>
  </si>
  <si>
    <t>151,49</t>
  </si>
  <si>
    <t>149,44</t>
  </si>
  <si>
    <t>В60-250</t>
  </si>
  <si>
    <t>149,00</t>
  </si>
  <si>
    <t>146,83</t>
  </si>
  <si>
    <t>В60-251</t>
  </si>
  <si>
    <t>151,15</t>
  </si>
  <si>
    <t>В60-252</t>
  </si>
  <si>
    <t>151,13</t>
  </si>
  <si>
    <t>В60-253</t>
  </si>
  <si>
    <t>149,12</t>
  </si>
  <si>
    <t>147,32</t>
  </si>
  <si>
    <t>В60-254</t>
  </si>
  <si>
    <t>В60-255</t>
  </si>
  <si>
    <t>149,68</t>
  </si>
  <si>
    <t>147,14</t>
  </si>
  <si>
    <t>В60-256</t>
  </si>
  <si>
    <t>148,64</t>
  </si>
  <si>
    <t>147,58</t>
  </si>
  <si>
    <t>В60-257</t>
  </si>
  <si>
    <t>149,10</t>
  </si>
  <si>
    <t>В60-258</t>
  </si>
  <si>
    <t>148,80</t>
  </si>
  <si>
    <t>147,00</t>
  </si>
  <si>
    <t>В60-259</t>
  </si>
  <si>
    <t>147,27</t>
  </si>
  <si>
    <t>В60-260</t>
  </si>
  <si>
    <t>В60-261</t>
  </si>
  <si>
    <t>149,15</t>
  </si>
  <si>
    <t>148,00</t>
  </si>
  <si>
    <t>В60-262</t>
  </si>
  <si>
    <t>149,17</t>
  </si>
  <si>
    <t>147,08</t>
  </si>
  <si>
    <t>В60-263</t>
  </si>
  <si>
    <t>149,18</t>
  </si>
  <si>
    <t>147,10</t>
  </si>
  <si>
    <t>В60-264</t>
  </si>
  <si>
    <t>149,14</t>
  </si>
  <si>
    <t>В60-265</t>
  </si>
  <si>
    <t>148,90</t>
  </si>
  <si>
    <t>145,95</t>
  </si>
  <si>
    <t>В60-266</t>
  </si>
  <si>
    <t>148,69</t>
  </si>
  <si>
    <t>146,89</t>
  </si>
  <si>
    <t>В60-267</t>
  </si>
  <si>
    <t>150,51</t>
  </si>
  <si>
    <t>146,54</t>
  </si>
  <si>
    <t>В60-268</t>
  </si>
  <si>
    <t>146,55</t>
  </si>
  <si>
    <t>В60-269</t>
  </si>
  <si>
    <t>В60-270</t>
  </si>
  <si>
    <t>В60-271</t>
  </si>
  <si>
    <t>147,81</t>
  </si>
  <si>
    <t>144,71</t>
  </si>
  <si>
    <t>В60-272</t>
  </si>
  <si>
    <t>144,77</t>
  </si>
  <si>
    <t>В60-273</t>
  </si>
  <si>
    <t>147,85</t>
  </si>
  <si>
    <t>144,65</t>
  </si>
  <si>
    <t>В60-274</t>
  </si>
  <si>
    <t>144,86</t>
  </si>
  <si>
    <t>В60-275</t>
  </si>
  <si>
    <t>148,23</t>
  </si>
  <si>
    <t>144,85</t>
  </si>
  <si>
    <t>В60-276</t>
  </si>
  <si>
    <t>147,26</t>
  </si>
  <si>
    <t>145,14</t>
  </si>
  <si>
    <t>В60-277</t>
  </si>
  <si>
    <t>146,35</t>
  </si>
  <si>
    <t>В60-278</t>
  </si>
  <si>
    <t>147,42</t>
  </si>
  <si>
    <t>145,39</t>
  </si>
  <si>
    <t>В60-279</t>
  </si>
  <si>
    <t>147,41</t>
  </si>
  <si>
    <t>В60-280</t>
  </si>
  <si>
    <t>142,87</t>
  </si>
  <si>
    <t>140,75</t>
  </si>
  <si>
    <t>В60-281</t>
  </si>
  <si>
    <t>147,92</t>
  </si>
  <si>
    <t>145,12</t>
  </si>
  <si>
    <t>В60-282</t>
  </si>
  <si>
    <t>147,96</t>
  </si>
  <si>
    <t>145,56</t>
  </si>
  <si>
    <t>В60-283</t>
  </si>
  <si>
    <t>147,88</t>
  </si>
  <si>
    <t>В60-284</t>
  </si>
  <si>
    <t>145,68</t>
  </si>
  <si>
    <t>В60-285</t>
  </si>
  <si>
    <t>146,02</t>
  </si>
  <si>
    <t>В60-286</t>
  </si>
  <si>
    <t>146,44</t>
  </si>
  <si>
    <t>В60-287</t>
  </si>
  <si>
    <t>151,61</t>
  </si>
  <si>
    <t>В60-288</t>
  </si>
  <si>
    <t>151,93</t>
  </si>
  <si>
    <t>В60-289</t>
  </si>
  <si>
    <t>152,23</t>
  </si>
  <si>
    <t>В60-290</t>
  </si>
  <si>
    <t>154,23</t>
  </si>
  <si>
    <t>В60-291</t>
  </si>
  <si>
    <t>156,32</t>
  </si>
  <si>
    <t>154,21</t>
  </si>
  <si>
    <t>В60-292</t>
  </si>
  <si>
    <t>154,32</t>
  </si>
  <si>
    <t>В60-293</t>
  </si>
  <si>
    <t>156,49</t>
  </si>
  <si>
    <t>154,25</t>
  </si>
  <si>
    <t>В60-294</t>
  </si>
  <si>
    <t>156,64</t>
  </si>
  <si>
    <t>154,30</t>
  </si>
  <si>
    <t>В60-295</t>
  </si>
  <si>
    <t>156,78</t>
  </si>
  <si>
    <t>155,10</t>
  </si>
  <si>
    <t>В60-296</t>
  </si>
  <si>
    <t>154,89</t>
  </si>
  <si>
    <t>В60-297</t>
  </si>
  <si>
    <t>156,47</t>
  </si>
  <si>
    <t>155,00</t>
  </si>
  <si>
    <t>В60-298</t>
  </si>
  <si>
    <t>156,45</t>
  </si>
  <si>
    <t>155,21</t>
  </si>
  <si>
    <t>В60-299</t>
  </si>
  <si>
    <t>156,27</t>
  </si>
  <si>
    <t>В60-300</t>
  </si>
  <si>
    <t>156,35</t>
  </si>
  <si>
    <t>155,12</t>
  </si>
  <si>
    <t>В60-301</t>
  </si>
  <si>
    <t>156,87</t>
  </si>
  <si>
    <t>В60-302</t>
  </si>
  <si>
    <t>157,12</t>
  </si>
  <si>
    <t>155,41</t>
  </si>
  <si>
    <t>В60-303</t>
  </si>
  <si>
    <t>157,26</t>
  </si>
  <si>
    <t>155,49</t>
  </si>
  <si>
    <t>В60-304</t>
  </si>
  <si>
    <t>157,13</t>
  </si>
  <si>
    <t>155,47</t>
  </si>
  <si>
    <t>Висотна відмітка центра люка колодязя, м</t>
  </si>
  <si>
    <t>чавун (хомут)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</si>
  <si>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60-129-209а</t>
    </r>
  </si>
  <si>
    <t>В60-209а</t>
  </si>
  <si>
    <t xml:space="preserve">чавун </t>
  </si>
  <si>
    <t>відкрит</t>
  </si>
  <si>
    <t>до №112а по вул. Шевченко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</si>
  <si>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60-129-210</t>
    </r>
  </si>
  <si>
    <t>до №108б по вул. Шевченко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</si>
  <si>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60-129-211</t>
    </r>
  </si>
  <si>
    <t>закрит</t>
  </si>
  <si>
    <t>до №108в по вул. Шевченко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</si>
  <si>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60-129-212</t>
    </r>
  </si>
  <si>
    <t>до №108г по вул. Шевченко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</si>
  <si>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60-129-214</t>
    </r>
  </si>
  <si>
    <t>п/є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</si>
  <si>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60-129-215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</si>
  <si>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60-129-217(216)</t>
    </r>
  </si>
  <si>
    <t>В60-217(216)</t>
  </si>
  <si>
    <t>2*2</t>
  </si>
  <si>
    <t>2 шт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</si>
  <si>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60-129-218</t>
    </r>
  </si>
  <si>
    <t>до №108 по вул. Шевченко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</si>
  <si>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60-129-219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</si>
  <si>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60-129-220</t>
    </r>
  </si>
  <si>
    <t>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</si>
  <si>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60-129-221</t>
    </r>
  </si>
  <si>
    <t>м/п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</si>
  <si>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60-129-222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</si>
  <si>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60-129-224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</si>
  <si>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60-129-254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</si>
  <si>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60-129-255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</si>
  <si>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60-129-255а</t>
    </r>
  </si>
  <si>
    <t>В60-255а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</si>
  <si>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60-129-256</t>
    </r>
  </si>
  <si>
    <t>сталь; до №108 по вул. Шевченко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</si>
  <si>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60-129-258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</si>
  <si>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60-129-259(260)</t>
    </r>
  </si>
  <si>
    <t>В60-259(260)</t>
  </si>
  <si>
    <t>2,5*3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</si>
  <si>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71-129-46</t>
    </r>
  </si>
  <si>
    <t>В71-1</t>
  </si>
  <si>
    <t>152,50</t>
  </si>
  <si>
    <t>150,42</t>
  </si>
  <si>
    <t>В71-2</t>
  </si>
  <si>
    <t>155,22</t>
  </si>
  <si>
    <t>153,47</t>
  </si>
  <si>
    <t>В71-3</t>
  </si>
  <si>
    <t>146,22</t>
  </si>
  <si>
    <t>143,58</t>
  </si>
  <si>
    <t>В71-4</t>
  </si>
  <si>
    <t>145,58</t>
  </si>
  <si>
    <t>143,60</t>
  </si>
  <si>
    <t>В71-5</t>
  </si>
  <si>
    <t>145,62</t>
  </si>
  <si>
    <t>143,32</t>
  </si>
  <si>
    <t>В71-6</t>
  </si>
  <si>
    <t>145,47</t>
  </si>
  <si>
    <t>143,41</t>
  </si>
  <si>
    <t>В71-7</t>
  </si>
  <si>
    <t>145,48</t>
  </si>
  <si>
    <t>В71-8</t>
  </si>
  <si>
    <t>145,70</t>
  </si>
  <si>
    <t>143,89</t>
  </si>
  <si>
    <t>В71-9</t>
  </si>
  <si>
    <t>147,60</t>
  </si>
  <si>
    <t>146,20</t>
  </si>
  <si>
    <t>В71-10</t>
  </si>
  <si>
    <t>147,75</t>
  </si>
  <si>
    <t>146,40</t>
  </si>
  <si>
    <t>В71-11</t>
  </si>
  <si>
    <t>148,01</t>
  </si>
  <si>
    <t>146,46</t>
  </si>
  <si>
    <t>В71-12</t>
  </si>
  <si>
    <t>150,43</t>
  </si>
  <si>
    <t>В71-13</t>
  </si>
  <si>
    <t>151,32</t>
  </si>
  <si>
    <t>В71-14</t>
  </si>
  <si>
    <t>148,33</t>
  </si>
  <si>
    <t>146,53</t>
  </si>
  <si>
    <t>В71-15</t>
  </si>
  <si>
    <t>148,39</t>
  </si>
  <si>
    <t>146,57</t>
  </si>
  <si>
    <t>В71-16</t>
  </si>
  <si>
    <t>148,92</t>
  </si>
  <si>
    <t>147,33</t>
  </si>
  <si>
    <t>В71-17</t>
  </si>
  <si>
    <t>148,16</t>
  </si>
  <si>
    <t>В71-18</t>
  </si>
  <si>
    <t>149,09</t>
  </si>
  <si>
    <t>147,70</t>
  </si>
  <si>
    <t>В71-19</t>
  </si>
  <si>
    <t>149,61</t>
  </si>
  <si>
    <t>В71-20</t>
  </si>
  <si>
    <t>147,39</t>
  </si>
  <si>
    <t>146,29</t>
  </si>
  <si>
    <t>В71-21</t>
  </si>
  <si>
    <t>144,25</t>
  </si>
  <si>
    <t>В71-22</t>
  </si>
  <si>
    <t>144,31</t>
  </si>
  <si>
    <t>В71-23</t>
  </si>
  <si>
    <t>145,32</t>
  </si>
  <si>
    <t>144,15</t>
  </si>
  <si>
    <t>В71-24</t>
  </si>
  <si>
    <t>159,62</t>
  </si>
  <si>
    <t>157,17</t>
  </si>
  <si>
    <t>В71-25</t>
  </si>
  <si>
    <t>159,66</t>
  </si>
  <si>
    <t>157,41</t>
  </si>
  <si>
    <t>В71-26</t>
  </si>
  <si>
    <t>159,72</t>
  </si>
  <si>
    <t>В71-27</t>
  </si>
  <si>
    <t>158,95</t>
  </si>
  <si>
    <t>В71-28</t>
  </si>
  <si>
    <t>159,49</t>
  </si>
  <si>
    <t>156,71</t>
  </si>
  <si>
    <t>В71-29</t>
  </si>
  <si>
    <t>159,18</t>
  </si>
  <si>
    <t>156,60</t>
  </si>
  <si>
    <t>В71-30</t>
  </si>
  <si>
    <t>158,97</t>
  </si>
  <si>
    <t>156,54</t>
  </si>
  <si>
    <t>В71-31</t>
  </si>
  <si>
    <t>159,22</t>
  </si>
  <si>
    <t>157,16</t>
  </si>
  <si>
    <t>В71-32</t>
  </si>
  <si>
    <t>158,86</t>
  </si>
  <si>
    <t>156,80</t>
  </si>
  <si>
    <t>В71-33</t>
  </si>
  <si>
    <t>158,78</t>
  </si>
  <si>
    <t>156,94</t>
  </si>
  <si>
    <t>В71-34</t>
  </si>
  <si>
    <t>158,75</t>
  </si>
  <si>
    <t>157,29</t>
  </si>
  <si>
    <t>В71-35</t>
  </si>
  <si>
    <t>158,81</t>
  </si>
  <si>
    <t>157,11</t>
  </si>
  <si>
    <t>В71-36</t>
  </si>
  <si>
    <t>160,37</t>
  </si>
  <si>
    <t>159,15</t>
  </si>
  <si>
    <t>В71-37</t>
  </si>
  <si>
    <t>160,59</t>
  </si>
  <si>
    <t>159,36</t>
  </si>
  <si>
    <t>В71-38</t>
  </si>
  <si>
    <t>160,38</t>
  </si>
  <si>
    <t>159,10</t>
  </si>
  <si>
    <t>В71-39</t>
  </si>
  <si>
    <t>160,35</t>
  </si>
  <si>
    <t>В71-40</t>
  </si>
  <si>
    <t>160,08</t>
  </si>
  <si>
    <t>158,70</t>
  </si>
  <si>
    <t>В71-41</t>
  </si>
  <si>
    <t>160,29</t>
  </si>
  <si>
    <t>158,11</t>
  </si>
  <si>
    <t>В71-42</t>
  </si>
  <si>
    <t>145,37</t>
  </si>
  <si>
    <t>143,39</t>
  </si>
  <si>
    <t>В71-43</t>
  </si>
  <si>
    <t>В71-44</t>
  </si>
  <si>
    <t>151,69</t>
  </si>
  <si>
    <t>150,53</t>
  </si>
  <si>
    <t>В71-45</t>
  </si>
  <si>
    <t>151,25</t>
  </si>
  <si>
    <t>149,34</t>
  </si>
  <si>
    <t>В71-46</t>
  </si>
  <si>
    <t>149,73</t>
  </si>
  <si>
    <t>В71-47</t>
  </si>
  <si>
    <t>150,80</t>
  </si>
  <si>
    <t>148,98</t>
  </si>
  <si>
    <t>В71-48</t>
  </si>
  <si>
    <t>150,75</t>
  </si>
  <si>
    <t>В71-49</t>
  </si>
  <si>
    <t>149,04</t>
  </si>
  <si>
    <t>147,48</t>
  </si>
  <si>
    <t>В71-50</t>
  </si>
  <si>
    <t>146,61</t>
  </si>
  <si>
    <t>В71-51</t>
  </si>
  <si>
    <t>146,97</t>
  </si>
  <si>
    <t>В71-52</t>
  </si>
  <si>
    <t>148,26</t>
  </si>
  <si>
    <t>145,90</t>
  </si>
  <si>
    <t>В71-53</t>
  </si>
  <si>
    <t>148,40</t>
  </si>
  <si>
    <t>145,87</t>
  </si>
  <si>
    <t>В71-54</t>
  </si>
  <si>
    <t>147,99</t>
  </si>
  <si>
    <t>146,19</t>
  </si>
  <si>
    <t>В71-55</t>
  </si>
  <si>
    <t>147,23</t>
  </si>
  <si>
    <t>145,34</t>
  </si>
  <si>
    <t>В71-56</t>
  </si>
  <si>
    <t>В71-57</t>
  </si>
  <si>
    <t>145,20</t>
  </si>
  <si>
    <t>В71-58</t>
  </si>
  <si>
    <t>145,19</t>
  </si>
  <si>
    <t>143,61</t>
  </si>
  <si>
    <t>В71-59</t>
  </si>
  <si>
    <t>145,29</t>
  </si>
  <si>
    <t>143,51</t>
  </si>
  <si>
    <t>В71-60</t>
  </si>
  <si>
    <t>145,52</t>
  </si>
  <si>
    <t>В71-61</t>
  </si>
  <si>
    <t>148,02</t>
  </si>
  <si>
    <t>146,11</t>
  </si>
  <si>
    <t>гумокорд</t>
  </si>
  <si>
    <t>п/є;до №166 по вул. Шевченко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</si>
  <si>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71-129-47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</si>
  <si>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71-129-50</t>
    </r>
  </si>
  <si>
    <t>до №168 кв.3 по вул. Шевченко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</si>
  <si>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71-129-51</t>
    </r>
  </si>
  <si>
    <t>до №168 кв.2 по вул. Шевченко</t>
  </si>
  <si>
    <t>на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</si>
  <si>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71-129-55</t>
    </r>
  </si>
  <si>
    <t>до №200 по вул. Шевченко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</si>
  <si>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71-129-58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</si>
  <si>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71-129-58а</t>
    </r>
  </si>
  <si>
    <t>В71-58а</t>
  </si>
  <si>
    <t>до №194 по вул. Шевченко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</si>
  <si>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71-129-58б</t>
    </r>
  </si>
  <si>
    <t>В71-58б</t>
  </si>
  <si>
    <t>до №186 по вул. Шевченко</t>
  </si>
  <si>
    <t>до №188 кв.1 по вул. Шевченко</t>
  </si>
  <si>
    <t>до №188 кв.2 по вул. Шевченко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</si>
  <si>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71-129-58в</t>
    </r>
  </si>
  <si>
    <t>В71-58в</t>
  </si>
  <si>
    <t>до №184 по вул. Шевченко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</si>
  <si>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71-129-58г</t>
    </r>
  </si>
  <si>
    <t>В71-58г</t>
  </si>
  <si>
    <t>до №192 по вул. Шевченко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</si>
</sst>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4"/>
      <color rgb="FF00000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/>
    <xf numFmtId="0" fontId="11" fillId="0" borderId="0" xfId="0" applyFont="1" applyFill="1" applyBorder="1"/>
    <xf numFmtId="0" fontId="11" fillId="0" borderId="0" xfId="0" applyFont="1"/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12" xfId="0" applyFont="1" applyBorder="1"/>
    <xf numFmtId="0" fontId="11" fillId="0" borderId="0" xfId="0" applyFont="1" applyBorder="1"/>
    <xf numFmtId="0" fontId="0" fillId="0" borderId="13" xfId="0" applyFill="1" applyBorder="1"/>
    <xf numFmtId="0" fontId="9" fillId="0" borderId="14" xfId="0" applyFont="1" applyFill="1" applyBorder="1" applyAlignment="1">
      <alignment horizontal="center"/>
    </xf>
    <xf numFmtId="0" fontId="9" fillId="0" borderId="14" xfId="0" applyFont="1" applyFill="1" applyBorder="1"/>
    <xf numFmtId="0" fontId="9" fillId="0" borderId="0" xfId="0" applyFont="1" applyFill="1" applyBorder="1"/>
    <xf numFmtId="0" fontId="9" fillId="0" borderId="15" xfId="0" applyFont="1" applyFill="1" applyBorder="1"/>
    <xf numFmtId="0" fontId="14" fillId="3" borderId="1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1" fillId="0" borderId="18" xfId="0" applyFont="1" applyBorder="1"/>
    <xf numFmtId="0" fontId="0" fillId="0" borderId="1" xfId="0" applyBorder="1"/>
    <xf numFmtId="0" fontId="0" fillId="5" borderId="1" xfId="0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5" fillId="0" borderId="2" xfId="0" applyFont="1" applyBorder="1"/>
    <xf numFmtId="0" fontId="15" fillId="0" borderId="0" xfId="0" applyFont="1" applyBorder="1"/>
    <xf numFmtId="0" fontId="0" fillId="0" borderId="0" xfId="0" applyBorder="1"/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9" xfId="0" applyBorder="1"/>
    <xf numFmtId="0" fontId="0" fillId="0" borderId="0" xfId="0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distributed"/>
    </xf>
    <xf numFmtId="0" fontId="14" fillId="3" borderId="16" xfId="0" applyFont="1" applyFill="1" applyBorder="1" applyAlignment="1">
      <alignment horizontal="center" vertical="distributed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15875</xdr:colOff>
      <xdr:row>23</xdr:row>
      <xdr:rowOff>104323</xdr:rowOff>
    </xdr:to>
    <xdr:sp macro="" textlink="">
      <xdr:nvSpPr>
        <xdr:cNvPr id="3" name="Блок-схема: узел 2"/>
        <xdr:cNvSpPr>
          <a:spLocks noChangeArrowheads="1"/>
        </xdr:cNvSpPr>
      </xdr:nvSpPr>
      <xdr:spPr bwMode="auto">
        <a:xfrm>
          <a:off x="7397750" y="2124073"/>
          <a:ext cx="3286125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51288</xdr:colOff>
      <xdr:row>13</xdr:row>
      <xdr:rowOff>183173</xdr:rowOff>
    </xdr:from>
    <xdr:to>
      <xdr:col>14</xdr:col>
      <xdr:colOff>53475</xdr:colOff>
      <xdr:row>13</xdr:row>
      <xdr:rowOff>184761</xdr:rowOff>
    </xdr:to>
    <xdr:cxnSp macro="">
      <xdr:nvCxnSpPr>
        <xdr:cNvPr id="11" name="Прямая соединительная линия 10"/>
        <xdr:cNvCxnSpPr/>
      </xdr:nvCxnSpPr>
      <xdr:spPr>
        <a:xfrm>
          <a:off x="7121769" y="3824654"/>
          <a:ext cx="4259129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14</xdr:row>
      <xdr:rowOff>1586</xdr:rowOff>
    </xdr:from>
    <xdr:to>
      <xdr:col>10</xdr:col>
      <xdr:colOff>184151</xdr:colOff>
      <xdr:row>26</xdr:row>
      <xdr:rowOff>794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7734480" y="5169873"/>
          <a:ext cx="2666208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13</xdr:row>
      <xdr:rowOff>86654</xdr:rowOff>
    </xdr:from>
    <xdr:to>
      <xdr:col>9</xdr:col>
      <xdr:colOff>207404</xdr:colOff>
      <xdr:row>14</xdr:row>
      <xdr:rowOff>112154</xdr:rowOff>
    </xdr:to>
    <xdr:grpSp>
      <xdr:nvGrpSpPr>
        <xdr:cNvPr id="8" name="Группа 7"/>
        <xdr:cNvGrpSpPr/>
      </xdr:nvGrpSpPr>
      <xdr:grpSpPr>
        <a:xfrm rot="5400000">
          <a:off x="8206154" y="3656135"/>
          <a:ext cx="216000" cy="360000"/>
          <a:chOff x="10974857" y="1285875"/>
          <a:chExt cx="216000" cy="428688"/>
        </a:xfrm>
      </xdr:grpSpPr>
      <xdr:sp macro="" textlink="">
        <xdr:nvSpPr>
          <xdr:cNvPr id="10" name="Равнобедренный треугольник 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287241</xdr:colOff>
      <xdr:row>13</xdr:row>
      <xdr:rowOff>89915</xdr:rowOff>
    </xdr:from>
    <xdr:to>
      <xdr:col>12</xdr:col>
      <xdr:colOff>39106</xdr:colOff>
      <xdr:row>14</xdr:row>
      <xdr:rowOff>115415</xdr:rowOff>
    </xdr:to>
    <xdr:grpSp>
      <xdr:nvGrpSpPr>
        <xdr:cNvPr id="13" name="Группа 12"/>
        <xdr:cNvGrpSpPr/>
      </xdr:nvGrpSpPr>
      <xdr:grpSpPr>
        <a:xfrm rot="5400000">
          <a:off x="9862260" y="3659396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77932</xdr:colOff>
      <xdr:row>15</xdr:row>
      <xdr:rowOff>164523</xdr:rowOff>
    </xdr:from>
    <xdr:to>
      <xdr:col>10</xdr:col>
      <xdr:colOff>293932</xdr:colOff>
      <xdr:row>17</xdr:row>
      <xdr:rowOff>143523</xdr:rowOff>
    </xdr:to>
    <xdr:grpSp>
      <xdr:nvGrpSpPr>
        <xdr:cNvPr id="9" name="Группа 8"/>
        <xdr:cNvGrpSpPr/>
      </xdr:nvGrpSpPr>
      <xdr:grpSpPr>
        <a:xfrm>
          <a:off x="8972817" y="4187004"/>
          <a:ext cx="216000" cy="360000"/>
          <a:chOff x="10974857" y="1285875"/>
          <a:chExt cx="216000" cy="428688"/>
        </a:xfrm>
      </xdr:grpSpPr>
      <xdr:sp macro="" textlink="">
        <xdr:nvSpPr>
          <xdr:cNvPr id="5" name="Равнобедренный треугольник 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" name="Равнобедренный треугольник 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366347</xdr:colOff>
      <xdr:row>12</xdr:row>
      <xdr:rowOff>58615</xdr:rowOff>
    </xdr:from>
    <xdr:ext cx="617348" cy="311496"/>
    <xdr:sp macro="" textlink="">
      <xdr:nvSpPr>
        <xdr:cNvPr id="17" name="TextBox 16"/>
        <xdr:cNvSpPr txBox="1"/>
      </xdr:nvSpPr>
      <xdr:spPr>
        <a:xfrm>
          <a:off x="11085635" y="350959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5</xdr:col>
      <xdr:colOff>1121019</xdr:colOff>
      <xdr:row>12</xdr:row>
      <xdr:rowOff>14654</xdr:rowOff>
    </xdr:from>
    <xdr:ext cx="617348" cy="311496"/>
    <xdr:sp macro="" textlink="">
      <xdr:nvSpPr>
        <xdr:cNvPr id="18" name="TextBox 17"/>
        <xdr:cNvSpPr txBox="1"/>
      </xdr:nvSpPr>
      <xdr:spPr>
        <a:xfrm>
          <a:off x="6689481" y="3465635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9</xdr:col>
      <xdr:colOff>387389</xdr:colOff>
      <xdr:row>24</xdr:row>
      <xdr:rowOff>59554</xdr:rowOff>
    </xdr:from>
    <xdr:ext cx="311496" cy="617348"/>
    <xdr:sp macro="" textlink="">
      <xdr:nvSpPr>
        <xdr:cNvPr id="19" name="TextBox 18"/>
        <xdr:cNvSpPr txBox="1"/>
      </xdr:nvSpPr>
      <xdr:spPr>
        <a:xfrm rot="16200000">
          <a:off x="8521213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9</xdr:col>
      <xdr:colOff>461676</xdr:colOff>
      <xdr:row>25</xdr:row>
      <xdr:rowOff>80516</xdr:rowOff>
    </xdr:from>
    <xdr:ext cx="311496" cy="1308115"/>
    <xdr:sp macro="" textlink="">
      <xdr:nvSpPr>
        <xdr:cNvPr id="20" name="TextBox 19"/>
        <xdr:cNvSpPr txBox="1"/>
      </xdr:nvSpPr>
      <xdr:spPr>
        <a:xfrm rot="16200000">
          <a:off x="8250116" y="6887307"/>
          <a:ext cx="130811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400"/>
            <a:t>вул. Шевченко</a:t>
          </a:r>
        </a:p>
      </xdr:txBody>
    </xdr:sp>
    <xdr:clientData/>
  </xdr:oneCellAnchor>
  <xdr:oneCellAnchor>
    <xdr:from>
      <xdr:col>13</xdr:col>
      <xdr:colOff>153866</xdr:colOff>
      <xdr:row>10</xdr:row>
      <xdr:rowOff>102577</xdr:rowOff>
    </xdr:from>
    <xdr:ext cx="1395767" cy="311496"/>
    <xdr:sp macro="" textlink="">
      <xdr:nvSpPr>
        <xdr:cNvPr id="21" name="TextBox 20"/>
        <xdr:cNvSpPr txBox="1"/>
      </xdr:nvSpPr>
      <xdr:spPr>
        <a:xfrm>
          <a:off x="10873154" y="3172558"/>
          <a:ext cx="139576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400"/>
            <a:t>вул. Я. Мудрого</a:t>
          </a:r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34" name="TextBox 33"/>
        <xdr:cNvSpPr txBox="1"/>
      </xdr:nvSpPr>
      <xdr:spPr>
        <a:xfrm>
          <a:off x="10887808" y="11547230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212480</xdr:colOff>
      <xdr:row>16</xdr:row>
      <xdr:rowOff>183173</xdr:rowOff>
    </xdr:from>
    <xdr:to>
      <xdr:col>14</xdr:col>
      <xdr:colOff>43962</xdr:colOff>
      <xdr:row>17</xdr:row>
      <xdr:rowOff>7327</xdr:rowOff>
    </xdr:to>
    <xdr:cxnSp macro="">
      <xdr:nvCxnSpPr>
        <xdr:cNvPr id="3" name="Прямая соединительная линия 2"/>
        <xdr:cNvCxnSpPr/>
      </xdr:nvCxnSpPr>
      <xdr:spPr>
        <a:xfrm flipV="1">
          <a:off x="9107365" y="4396154"/>
          <a:ext cx="226402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604519" y="4004256"/>
          <a:ext cx="4968448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279914</xdr:colOff>
      <xdr:row>16</xdr:row>
      <xdr:rowOff>82588</xdr:rowOff>
    </xdr:from>
    <xdr:to>
      <xdr:col>12</xdr:col>
      <xdr:colOff>31779</xdr:colOff>
      <xdr:row>17</xdr:row>
      <xdr:rowOff>108088</xdr:rowOff>
    </xdr:to>
    <xdr:grpSp>
      <xdr:nvGrpSpPr>
        <xdr:cNvPr id="8" name="Группа 7"/>
        <xdr:cNvGrpSpPr/>
      </xdr:nvGrpSpPr>
      <xdr:grpSpPr>
        <a:xfrm rot="5400000">
          <a:off x="9854933" y="422356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388327</xdr:colOff>
      <xdr:row>15</xdr:row>
      <xdr:rowOff>58615</xdr:rowOff>
    </xdr:from>
    <xdr:ext cx="526363" cy="311496"/>
    <xdr:sp macro="" textlink="">
      <xdr:nvSpPr>
        <xdr:cNvPr id="14" name="TextBox 13"/>
        <xdr:cNvSpPr txBox="1"/>
      </xdr:nvSpPr>
      <xdr:spPr>
        <a:xfrm>
          <a:off x="11107615" y="4081096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65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12</xdr:row>
      <xdr:rowOff>80596</xdr:rowOff>
    </xdr:from>
    <xdr:ext cx="617348" cy="311496"/>
    <xdr:sp macro="" textlink="">
      <xdr:nvSpPr>
        <xdr:cNvPr id="15" name="TextBox 14"/>
        <xdr:cNvSpPr txBox="1"/>
      </xdr:nvSpPr>
      <xdr:spPr>
        <a:xfrm>
          <a:off x="6667501" y="353157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16" name="TextBox 15"/>
        <xdr:cNvSpPr txBox="1"/>
      </xdr:nvSpPr>
      <xdr:spPr>
        <a:xfrm rot="16200000">
          <a:off x="863111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9" name="TextBox 18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14</xdr:row>
      <xdr:rowOff>7327</xdr:rowOff>
    </xdr:from>
    <xdr:to>
      <xdr:col>10</xdr:col>
      <xdr:colOff>183172</xdr:colOff>
      <xdr:row>14</xdr:row>
      <xdr:rowOff>21981</xdr:rowOff>
    </xdr:to>
    <xdr:cxnSp macro="">
      <xdr:nvCxnSpPr>
        <xdr:cNvPr id="26" name="Прямая соединительная линия 25"/>
        <xdr:cNvCxnSpPr/>
      </xdr:nvCxnSpPr>
      <xdr:spPr>
        <a:xfrm>
          <a:off x="6696808" y="3839308"/>
          <a:ext cx="2381249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13</xdr:row>
      <xdr:rowOff>86654</xdr:rowOff>
    </xdr:from>
    <xdr:to>
      <xdr:col>9</xdr:col>
      <xdr:colOff>207404</xdr:colOff>
      <xdr:row>14</xdr:row>
      <xdr:rowOff>112154</xdr:rowOff>
    </xdr:to>
    <xdr:grpSp>
      <xdr:nvGrpSpPr>
        <xdr:cNvPr id="5" name="Группа 4"/>
        <xdr:cNvGrpSpPr/>
      </xdr:nvGrpSpPr>
      <xdr:grpSpPr>
        <a:xfrm rot="5400000">
          <a:off x="8206154" y="3656135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1099039</xdr:colOff>
      <xdr:row>12</xdr:row>
      <xdr:rowOff>80596</xdr:rowOff>
    </xdr:from>
    <xdr:ext cx="526363" cy="311496"/>
    <xdr:sp macro="" textlink="">
      <xdr:nvSpPr>
        <xdr:cNvPr id="9" name="TextBox 8"/>
        <xdr:cNvSpPr txBox="1"/>
      </xdr:nvSpPr>
      <xdr:spPr>
        <a:xfrm>
          <a:off x="6667501" y="35315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80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3111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14</xdr:row>
      <xdr:rowOff>7327</xdr:rowOff>
    </xdr:from>
    <xdr:to>
      <xdr:col>10</xdr:col>
      <xdr:colOff>183172</xdr:colOff>
      <xdr:row>14</xdr:row>
      <xdr:rowOff>21981</xdr:rowOff>
    </xdr:to>
    <xdr:cxnSp macro="">
      <xdr:nvCxnSpPr>
        <xdr:cNvPr id="12" name="Прямая соединительная линия 11"/>
        <xdr:cNvCxnSpPr/>
      </xdr:nvCxnSpPr>
      <xdr:spPr>
        <a:xfrm>
          <a:off x="6690946" y="3836377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13</xdr:row>
      <xdr:rowOff>86654</xdr:rowOff>
    </xdr:from>
    <xdr:to>
      <xdr:col>9</xdr:col>
      <xdr:colOff>207404</xdr:colOff>
      <xdr:row>14</xdr:row>
      <xdr:rowOff>112154</xdr:rowOff>
    </xdr:to>
    <xdr:grpSp>
      <xdr:nvGrpSpPr>
        <xdr:cNvPr id="13" name="Группа 12"/>
        <xdr:cNvGrpSpPr/>
      </xdr:nvGrpSpPr>
      <xdr:grpSpPr>
        <a:xfrm rot="5400000">
          <a:off x="8206154" y="365613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86410</xdr:colOff>
      <xdr:row>9</xdr:row>
      <xdr:rowOff>4931</xdr:rowOff>
    </xdr:from>
    <xdr:to>
      <xdr:col>10</xdr:col>
      <xdr:colOff>302410</xdr:colOff>
      <xdr:row>10</xdr:row>
      <xdr:rowOff>174431</xdr:rowOff>
    </xdr:to>
    <xdr:grpSp>
      <xdr:nvGrpSpPr>
        <xdr:cNvPr id="16" name="Группа 15"/>
        <xdr:cNvGrpSpPr/>
      </xdr:nvGrpSpPr>
      <xdr:grpSpPr>
        <a:xfrm rot="10800000">
          <a:off x="8981295" y="2884412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5" name="TextBox 4"/>
        <xdr:cNvSpPr txBox="1"/>
      </xdr:nvSpPr>
      <xdr:spPr>
        <a:xfrm rot="16200000">
          <a:off x="863111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21592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8</xdr:col>
      <xdr:colOff>462577</xdr:colOff>
      <xdr:row>14</xdr:row>
      <xdr:rowOff>26134</xdr:rowOff>
    </xdr:from>
    <xdr:to>
      <xdr:col>10</xdr:col>
      <xdr:colOff>197827</xdr:colOff>
      <xdr:row>14</xdr:row>
      <xdr:rowOff>29307</xdr:rowOff>
    </xdr:to>
    <xdr:cxnSp macro="">
      <xdr:nvCxnSpPr>
        <xdr:cNvPr id="8" name="Прямая соединительная линия 7"/>
        <xdr:cNvCxnSpPr/>
      </xdr:nvCxnSpPr>
      <xdr:spPr>
        <a:xfrm>
          <a:off x="8141192" y="3858115"/>
          <a:ext cx="951520" cy="317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212237</xdr:colOff>
      <xdr:row>13</xdr:row>
      <xdr:rowOff>113565</xdr:rowOff>
    </xdr:from>
    <xdr:to>
      <xdr:col>9</xdr:col>
      <xdr:colOff>572237</xdr:colOff>
      <xdr:row>14</xdr:row>
      <xdr:rowOff>139065</xdr:rowOff>
    </xdr:to>
    <xdr:grpSp>
      <xdr:nvGrpSpPr>
        <xdr:cNvPr id="10" name="Группа 9"/>
        <xdr:cNvGrpSpPr/>
      </xdr:nvGrpSpPr>
      <xdr:grpSpPr>
        <a:xfrm rot="5400000">
          <a:off x="8570987" y="3683046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95250</xdr:colOff>
      <xdr:row>13</xdr:row>
      <xdr:rowOff>43961</xdr:rowOff>
    </xdr:from>
    <xdr:to>
      <xdr:col>8</xdr:col>
      <xdr:colOff>456308</xdr:colOff>
      <xdr:row>15</xdr:row>
      <xdr:rowOff>21927</xdr:rowOff>
    </xdr:to>
    <xdr:grpSp>
      <xdr:nvGrpSpPr>
        <xdr:cNvPr id="13" name="Группа 12"/>
        <xdr:cNvGrpSpPr/>
      </xdr:nvGrpSpPr>
      <xdr:grpSpPr>
        <a:xfrm>
          <a:off x="7773865" y="3685442"/>
          <a:ext cx="361058" cy="358966"/>
          <a:chOff x="7114605" y="1263243"/>
          <a:chExt cx="361058" cy="363501"/>
        </a:xfrm>
      </xdr:grpSpPr>
      <xdr:sp macro="" textlink="">
        <xdr:nvSpPr>
          <xdr:cNvPr id="14" name="Хорда 1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5" name="Хорда 1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190500</xdr:colOff>
      <xdr:row>11</xdr:row>
      <xdr:rowOff>58615</xdr:rowOff>
    </xdr:from>
    <xdr:to>
      <xdr:col>14</xdr:col>
      <xdr:colOff>21982</xdr:colOff>
      <xdr:row>11</xdr:row>
      <xdr:rowOff>73269</xdr:rowOff>
    </xdr:to>
    <xdr:cxnSp macro="">
      <xdr:nvCxnSpPr>
        <xdr:cNvPr id="3" name="Прямая соединительная линия 2"/>
        <xdr:cNvCxnSpPr/>
      </xdr:nvCxnSpPr>
      <xdr:spPr>
        <a:xfrm flipV="1">
          <a:off x="9085385" y="3319096"/>
          <a:ext cx="226402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257934</xdr:colOff>
      <xdr:row>10</xdr:row>
      <xdr:rowOff>148530</xdr:rowOff>
    </xdr:from>
    <xdr:to>
      <xdr:col>12</xdr:col>
      <xdr:colOff>9799</xdr:colOff>
      <xdr:row>11</xdr:row>
      <xdr:rowOff>174030</xdr:rowOff>
    </xdr:to>
    <xdr:grpSp>
      <xdr:nvGrpSpPr>
        <xdr:cNvPr id="5" name="Группа 4"/>
        <xdr:cNvGrpSpPr/>
      </xdr:nvGrpSpPr>
      <xdr:grpSpPr>
        <a:xfrm rot="5400000">
          <a:off x="9832953" y="3146511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285751</xdr:colOff>
      <xdr:row>9</xdr:row>
      <xdr:rowOff>117230</xdr:rowOff>
    </xdr:from>
    <xdr:ext cx="526363" cy="311496"/>
    <xdr:sp macro="" textlink="">
      <xdr:nvSpPr>
        <xdr:cNvPr id="8" name="TextBox 7"/>
        <xdr:cNvSpPr txBox="1"/>
      </xdr:nvSpPr>
      <xdr:spPr>
        <a:xfrm>
          <a:off x="11005039" y="299671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65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15</xdr:row>
      <xdr:rowOff>65942</xdr:rowOff>
    </xdr:from>
    <xdr:ext cx="526363" cy="311496"/>
    <xdr:sp macro="" textlink="">
      <xdr:nvSpPr>
        <xdr:cNvPr id="9" name="TextBox 8"/>
        <xdr:cNvSpPr txBox="1"/>
      </xdr:nvSpPr>
      <xdr:spPr>
        <a:xfrm>
          <a:off x="6667501" y="4088423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21592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16</xdr:row>
      <xdr:rowOff>183173</xdr:rowOff>
    </xdr:from>
    <xdr:to>
      <xdr:col>10</xdr:col>
      <xdr:colOff>183172</xdr:colOff>
      <xdr:row>17</xdr:row>
      <xdr:rowOff>7327</xdr:rowOff>
    </xdr:to>
    <xdr:cxnSp macro="">
      <xdr:nvCxnSpPr>
        <xdr:cNvPr id="12" name="Прямая соединительная линия 11"/>
        <xdr:cNvCxnSpPr/>
      </xdr:nvCxnSpPr>
      <xdr:spPr>
        <a:xfrm>
          <a:off x="6696808" y="4396154"/>
          <a:ext cx="2381249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16</xdr:row>
      <xdr:rowOff>72000</xdr:rowOff>
    </xdr:from>
    <xdr:to>
      <xdr:col>9</xdr:col>
      <xdr:colOff>207404</xdr:colOff>
      <xdr:row>17</xdr:row>
      <xdr:rowOff>97500</xdr:rowOff>
    </xdr:to>
    <xdr:grpSp>
      <xdr:nvGrpSpPr>
        <xdr:cNvPr id="13" name="Группа 12"/>
        <xdr:cNvGrpSpPr/>
      </xdr:nvGrpSpPr>
      <xdr:grpSpPr>
        <a:xfrm rot="5400000">
          <a:off x="8206154" y="421298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1260231</xdr:colOff>
      <xdr:row>11</xdr:row>
      <xdr:rowOff>58615</xdr:rowOff>
    </xdr:from>
    <xdr:to>
      <xdr:col>10</xdr:col>
      <xdr:colOff>190501</xdr:colOff>
      <xdr:row>11</xdr:row>
      <xdr:rowOff>73269</xdr:rowOff>
    </xdr:to>
    <xdr:cxnSp macro="">
      <xdr:nvCxnSpPr>
        <xdr:cNvPr id="3" name="Прямая соединительная линия 2"/>
        <xdr:cNvCxnSpPr/>
      </xdr:nvCxnSpPr>
      <xdr:spPr>
        <a:xfrm rot="10800000">
          <a:off x="6828693" y="3319096"/>
          <a:ext cx="2256693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433780</xdr:colOff>
      <xdr:row>10</xdr:row>
      <xdr:rowOff>141203</xdr:rowOff>
    </xdr:from>
    <xdr:to>
      <xdr:col>9</xdr:col>
      <xdr:colOff>185645</xdr:colOff>
      <xdr:row>11</xdr:row>
      <xdr:rowOff>166703</xdr:rowOff>
    </xdr:to>
    <xdr:grpSp>
      <xdr:nvGrpSpPr>
        <xdr:cNvPr id="5" name="Группа 4"/>
        <xdr:cNvGrpSpPr/>
      </xdr:nvGrpSpPr>
      <xdr:grpSpPr>
        <a:xfrm rot="5400000">
          <a:off x="8184395" y="3139184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1208942</xdr:colOff>
      <xdr:row>9</xdr:row>
      <xdr:rowOff>131884</xdr:rowOff>
    </xdr:from>
    <xdr:ext cx="526363" cy="311496"/>
    <xdr:sp macro="" textlink="">
      <xdr:nvSpPr>
        <xdr:cNvPr id="8" name="TextBox 7"/>
        <xdr:cNvSpPr txBox="1"/>
      </xdr:nvSpPr>
      <xdr:spPr>
        <a:xfrm>
          <a:off x="6777404" y="301136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15</xdr:row>
      <xdr:rowOff>65942</xdr:rowOff>
    </xdr:from>
    <xdr:ext cx="526363" cy="311496"/>
    <xdr:sp macro="" textlink="">
      <xdr:nvSpPr>
        <xdr:cNvPr id="9" name="TextBox 8"/>
        <xdr:cNvSpPr txBox="1"/>
      </xdr:nvSpPr>
      <xdr:spPr>
        <a:xfrm>
          <a:off x="6667501" y="4088423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21592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16</xdr:row>
      <xdr:rowOff>183173</xdr:rowOff>
    </xdr:from>
    <xdr:to>
      <xdr:col>10</xdr:col>
      <xdr:colOff>183172</xdr:colOff>
      <xdr:row>17</xdr:row>
      <xdr:rowOff>7327</xdr:rowOff>
    </xdr:to>
    <xdr:cxnSp macro="">
      <xdr:nvCxnSpPr>
        <xdr:cNvPr id="12" name="Прямая соединительная линия 11"/>
        <xdr:cNvCxnSpPr/>
      </xdr:nvCxnSpPr>
      <xdr:spPr>
        <a:xfrm>
          <a:off x="6690946" y="4393223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16</xdr:row>
      <xdr:rowOff>72000</xdr:rowOff>
    </xdr:from>
    <xdr:to>
      <xdr:col>9</xdr:col>
      <xdr:colOff>207404</xdr:colOff>
      <xdr:row>17</xdr:row>
      <xdr:rowOff>97500</xdr:rowOff>
    </xdr:to>
    <xdr:grpSp>
      <xdr:nvGrpSpPr>
        <xdr:cNvPr id="13" name="Группа 12"/>
        <xdr:cNvGrpSpPr/>
      </xdr:nvGrpSpPr>
      <xdr:grpSpPr>
        <a:xfrm rot="5400000">
          <a:off x="8206154" y="421298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1099039</xdr:colOff>
      <xdr:row>12</xdr:row>
      <xdr:rowOff>80596</xdr:rowOff>
    </xdr:from>
    <xdr:ext cx="526363" cy="311496"/>
    <xdr:sp macro="" textlink="">
      <xdr:nvSpPr>
        <xdr:cNvPr id="4" name="TextBox 3"/>
        <xdr:cNvSpPr txBox="1"/>
      </xdr:nvSpPr>
      <xdr:spPr>
        <a:xfrm>
          <a:off x="6667501" y="35315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5" name="TextBox 4"/>
        <xdr:cNvSpPr txBox="1"/>
      </xdr:nvSpPr>
      <xdr:spPr>
        <a:xfrm rot="16200000">
          <a:off x="863111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14</xdr:row>
      <xdr:rowOff>7327</xdr:rowOff>
    </xdr:from>
    <xdr:to>
      <xdr:col>10</xdr:col>
      <xdr:colOff>183172</xdr:colOff>
      <xdr:row>14</xdr:row>
      <xdr:rowOff>21981</xdr:rowOff>
    </xdr:to>
    <xdr:cxnSp macro="">
      <xdr:nvCxnSpPr>
        <xdr:cNvPr id="7" name="Прямая соединительная линия 6"/>
        <xdr:cNvCxnSpPr/>
      </xdr:nvCxnSpPr>
      <xdr:spPr>
        <a:xfrm>
          <a:off x="6690946" y="3836377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13</xdr:row>
      <xdr:rowOff>86654</xdr:rowOff>
    </xdr:from>
    <xdr:to>
      <xdr:col>9</xdr:col>
      <xdr:colOff>207404</xdr:colOff>
      <xdr:row>14</xdr:row>
      <xdr:rowOff>112154</xdr:rowOff>
    </xdr:to>
    <xdr:grpSp>
      <xdr:nvGrpSpPr>
        <xdr:cNvPr id="8" name="Группа 7"/>
        <xdr:cNvGrpSpPr/>
      </xdr:nvGrpSpPr>
      <xdr:grpSpPr>
        <a:xfrm rot="5400000">
          <a:off x="8206154" y="365613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344367</xdr:colOff>
      <xdr:row>12</xdr:row>
      <xdr:rowOff>80596</xdr:rowOff>
    </xdr:from>
    <xdr:ext cx="526363" cy="311496"/>
    <xdr:sp macro="" textlink="">
      <xdr:nvSpPr>
        <xdr:cNvPr id="4" name="TextBox 3"/>
        <xdr:cNvSpPr txBox="1"/>
      </xdr:nvSpPr>
      <xdr:spPr>
        <a:xfrm>
          <a:off x="11063655" y="35315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5" name="TextBox 4"/>
        <xdr:cNvSpPr txBox="1"/>
      </xdr:nvSpPr>
      <xdr:spPr>
        <a:xfrm rot="16200000">
          <a:off x="863111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183173</xdr:colOff>
      <xdr:row>14</xdr:row>
      <xdr:rowOff>14653</xdr:rowOff>
    </xdr:from>
    <xdr:to>
      <xdr:col>14</xdr:col>
      <xdr:colOff>87924</xdr:colOff>
      <xdr:row>14</xdr:row>
      <xdr:rowOff>21980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9078058" y="3846634"/>
          <a:ext cx="2337289" cy="73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235731</xdr:colOff>
      <xdr:row>13</xdr:row>
      <xdr:rowOff>101308</xdr:rowOff>
    </xdr:from>
    <xdr:to>
      <xdr:col>11</xdr:col>
      <xdr:colOff>595731</xdr:colOff>
      <xdr:row>14</xdr:row>
      <xdr:rowOff>126808</xdr:rowOff>
    </xdr:to>
    <xdr:grpSp>
      <xdr:nvGrpSpPr>
        <xdr:cNvPr id="8" name="Группа 7"/>
        <xdr:cNvGrpSpPr/>
      </xdr:nvGrpSpPr>
      <xdr:grpSpPr>
        <a:xfrm rot="5400000">
          <a:off x="9810750" y="367078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344367</xdr:colOff>
      <xdr:row>12</xdr:row>
      <xdr:rowOff>80596</xdr:rowOff>
    </xdr:from>
    <xdr:ext cx="526363" cy="311496"/>
    <xdr:sp macro="" textlink="">
      <xdr:nvSpPr>
        <xdr:cNvPr id="4" name="TextBox 3"/>
        <xdr:cNvSpPr txBox="1"/>
      </xdr:nvSpPr>
      <xdr:spPr>
        <a:xfrm>
          <a:off x="11063655" y="35315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5" name="TextBox 4"/>
        <xdr:cNvSpPr txBox="1"/>
      </xdr:nvSpPr>
      <xdr:spPr>
        <a:xfrm rot="16200000">
          <a:off x="8621592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183173</xdr:colOff>
      <xdr:row>14</xdr:row>
      <xdr:rowOff>14653</xdr:rowOff>
    </xdr:from>
    <xdr:to>
      <xdr:col>14</xdr:col>
      <xdr:colOff>87924</xdr:colOff>
      <xdr:row>14</xdr:row>
      <xdr:rowOff>21980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9069998" y="3843703"/>
          <a:ext cx="2343151" cy="73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235731</xdr:colOff>
      <xdr:row>13</xdr:row>
      <xdr:rowOff>101308</xdr:rowOff>
    </xdr:from>
    <xdr:to>
      <xdr:col>11</xdr:col>
      <xdr:colOff>595731</xdr:colOff>
      <xdr:row>14</xdr:row>
      <xdr:rowOff>126808</xdr:rowOff>
    </xdr:to>
    <xdr:grpSp>
      <xdr:nvGrpSpPr>
        <xdr:cNvPr id="8" name="Группа 7"/>
        <xdr:cNvGrpSpPr/>
      </xdr:nvGrpSpPr>
      <xdr:grpSpPr>
        <a:xfrm rot="5400000">
          <a:off x="9810750" y="367078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1260231</xdr:colOff>
      <xdr:row>11</xdr:row>
      <xdr:rowOff>58615</xdr:rowOff>
    </xdr:from>
    <xdr:to>
      <xdr:col>10</xdr:col>
      <xdr:colOff>190501</xdr:colOff>
      <xdr:row>11</xdr:row>
      <xdr:rowOff>73269</xdr:rowOff>
    </xdr:to>
    <xdr:cxnSp macro="">
      <xdr:nvCxnSpPr>
        <xdr:cNvPr id="3" name="Прямая соединительная линия 2"/>
        <xdr:cNvCxnSpPr/>
      </xdr:nvCxnSpPr>
      <xdr:spPr>
        <a:xfrm rot="10800000">
          <a:off x="6822831" y="3316165"/>
          <a:ext cx="2254495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433780</xdr:colOff>
      <xdr:row>10</xdr:row>
      <xdr:rowOff>141203</xdr:rowOff>
    </xdr:from>
    <xdr:to>
      <xdr:col>9</xdr:col>
      <xdr:colOff>185645</xdr:colOff>
      <xdr:row>11</xdr:row>
      <xdr:rowOff>166703</xdr:rowOff>
    </xdr:to>
    <xdr:grpSp>
      <xdr:nvGrpSpPr>
        <xdr:cNvPr id="5" name="Группа 4"/>
        <xdr:cNvGrpSpPr/>
      </xdr:nvGrpSpPr>
      <xdr:grpSpPr>
        <a:xfrm rot="5400000">
          <a:off x="8184395" y="3139184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1208942</xdr:colOff>
      <xdr:row>9</xdr:row>
      <xdr:rowOff>131884</xdr:rowOff>
    </xdr:from>
    <xdr:ext cx="526363" cy="311496"/>
    <xdr:sp macro="" textlink="">
      <xdr:nvSpPr>
        <xdr:cNvPr id="8" name="TextBox 7"/>
        <xdr:cNvSpPr txBox="1"/>
      </xdr:nvSpPr>
      <xdr:spPr>
        <a:xfrm>
          <a:off x="6771542" y="300843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15</xdr:row>
      <xdr:rowOff>65942</xdr:rowOff>
    </xdr:from>
    <xdr:ext cx="526363" cy="311496"/>
    <xdr:sp macro="" textlink="">
      <xdr:nvSpPr>
        <xdr:cNvPr id="9" name="TextBox 8"/>
        <xdr:cNvSpPr txBox="1"/>
      </xdr:nvSpPr>
      <xdr:spPr>
        <a:xfrm>
          <a:off x="6661639" y="4085492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3111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16</xdr:row>
      <xdr:rowOff>183173</xdr:rowOff>
    </xdr:from>
    <xdr:to>
      <xdr:col>10</xdr:col>
      <xdr:colOff>183172</xdr:colOff>
      <xdr:row>17</xdr:row>
      <xdr:rowOff>7327</xdr:rowOff>
    </xdr:to>
    <xdr:cxnSp macro="">
      <xdr:nvCxnSpPr>
        <xdr:cNvPr id="12" name="Прямая соединительная линия 11"/>
        <xdr:cNvCxnSpPr/>
      </xdr:nvCxnSpPr>
      <xdr:spPr>
        <a:xfrm>
          <a:off x="6690946" y="4393223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16</xdr:row>
      <xdr:rowOff>72000</xdr:rowOff>
    </xdr:from>
    <xdr:to>
      <xdr:col>9</xdr:col>
      <xdr:colOff>207404</xdr:colOff>
      <xdr:row>17</xdr:row>
      <xdr:rowOff>97500</xdr:rowOff>
    </xdr:to>
    <xdr:grpSp>
      <xdr:nvGrpSpPr>
        <xdr:cNvPr id="13" name="Группа 12"/>
        <xdr:cNvGrpSpPr/>
      </xdr:nvGrpSpPr>
      <xdr:grpSpPr>
        <a:xfrm rot="5400000">
          <a:off x="8206154" y="421298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190500</xdr:colOff>
      <xdr:row>11</xdr:row>
      <xdr:rowOff>58615</xdr:rowOff>
    </xdr:from>
    <xdr:to>
      <xdr:col>14</xdr:col>
      <xdr:colOff>21982</xdr:colOff>
      <xdr:row>11</xdr:row>
      <xdr:rowOff>73269</xdr:rowOff>
    </xdr:to>
    <xdr:cxnSp macro="">
      <xdr:nvCxnSpPr>
        <xdr:cNvPr id="3" name="Прямая соединительная линия 2"/>
        <xdr:cNvCxnSpPr/>
      </xdr:nvCxnSpPr>
      <xdr:spPr>
        <a:xfrm flipV="1">
          <a:off x="9077325" y="3316165"/>
          <a:ext cx="2269882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257934</xdr:colOff>
      <xdr:row>10</xdr:row>
      <xdr:rowOff>148530</xdr:rowOff>
    </xdr:from>
    <xdr:to>
      <xdr:col>12</xdr:col>
      <xdr:colOff>9799</xdr:colOff>
      <xdr:row>11</xdr:row>
      <xdr:rowOff>174030</xdr:rowOff>
    </xdr:to>
    <xdr:grpSp>
      <xdr:nvGrpSpPr>
        <xdr:cNvPr id="5" name="Группа 4"/>
        <xdr:cNvGrpSpPr/>
      </xdr:nvGrpSpPr>
      <xdr:grpSpPr>
        <a:xfrm rot="5400000">
          <a:off x="9832953" y="3146511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300405</xdr:colOff>
      <xdr:row>9</xdr:row>
      <xdr:rowOff>117230</xdr:rowOff>
    </xdr:from>
    <xdr:ext cx="526363" cy="311496"/>
    <xdr:sp macro="" textlink="">
      <xdr:nvSpPr>
        <xdr:cNvPr id="8" name="TextBox 7"/>
        <xdr:cNvSpPr txBox="1"/>
      </xdr:nvSpPr>
      <xdr:spPr>
        <a:xfrm>
          <a:off x="11019693" y="299671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15</xdr:row>
      <xdr:rowOff>65942</xdr:rowOff>
    </xdr:from>
    <xdr:ext cx="526363" cy="311496"/>
    <xdr:sp macro="" textlink="">
      <xdr:nvSpPr>
        <xdr:cNvPr id="9" name="TextBox 8"/>
        <xdr:cNvSpPr txBox="1"/>
      </xdr:nvSpPr>
      <xdr:spPr>
        <a:xfrm>
          <a:off x="6667501" y="4088423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3111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16</xdr:row>
      <xdr:rowOff>183173</xdr:rowOff>
    </xdr:from>
    <xdr:to>
      <xdr:col>10</xdr:col>
      <xdr:colOff>183172</xdr:colOff>
      <xdr:row>17</xdr:row>
      <xdr:rowOff>7327</xdr:rowOff>
    </xdr:to>
    <xdr:cxnSp macro="">
      <xdr:nvCxnSpPr>
        <xdr:cNvPr id="12" name="Прямая соединительная линия 11"/>
        <xdr:cNvCxnSpPr/>
      </xdr:nvCxnSpPr>
      <xdr:spPr>
        <a:xfrm>
          <a:off x="6690946" y="4393223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16</xdr:row>
      <xdr:rowOff>72000</xdr:rowOff>
    </xdr:from>
    <xdr:to>
      <xdr:col>9</xdr:col>
      <xdr:colOff>207404</xdr:colOff>
      <xdr:row>17</xdr:row>
      <xdr:rowOff>97500</xdr:rowOff>
    </xdr:to>
    <xdr:grpSp>
      <xdr:nvGrpSpPr>
        <xdr:cNvPr id="13" name="Группа 12"/>
        <xdr:cNvGrpSpPr/>
      </xdr:nvGrpSpPr>
      <xdr:grpSpPr>
        <a:xfrm rot="5400000">
          <a:off x="8206154" y="421298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1260231</xdr:colOff>
      <xdr:row>11</xdr:row>
      <xdr:rowOff>58615</xdr:rowOff>
    </xdr:from>
    <xdr:to>
      <xdr:col>10</xdr:col>
      <xdr:colOff>190501</xdr:colOff>
      <xdr:row>11</xdr:row>
      <xdr:rowOff>73269</xdr:rowOff>
    </xdr:to>
    <xdr:cxnSp macro="">
      <xdr:nvCxnSpPr>
        <xdr:cNvPr id="3" name="Прямая соединительная линия 2"/>
        <xdr:cNvCxnSpPr/>
      </xdr:nvCxnSpPr>
      <xdr:spPr>
        <a:xfrm rot="10800000">
          <a:off x="6822831" y="3316165"/>
          <a:ext cx="2254495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433780</xdr:colOff>
      <xdr:row>10</xdr:row>
      <xdr:rowOff>141203</xdr:rowOff>
    </xdr:from>
    <xdr:to>
      <xdr:col>9</xdr:col>
      <xdr:colOff>185645</xdr:colOff>
      <xdr:row>11</xdr:row>
      <xdr:rowOff>166703</xdr:rowOff>
    </xdr:to>
    <xdr:grpSp>
      <xdr:nvGrpSpPr>
        <xdr:cNvPr id="5" name="Группа 4"/>
        <xdr:cNvGrpSpPr/>
      </xdr:nvGrpSpPr>
      <xdr:grpSpPr>
        <a:xfrm rot="5400000">
          <a:off x="8184395" y="3139184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1208942</xdr:colOff>
      <xdr:row>9</xdr:row>
      <xdr:rowOff>131884</xdr:rowOff>
    </xdr:from>
    <xdr:ext cx="526363" cy="311496"/>
    <xdr:sp macro="" textlink="">
      <xdr:nvSpPr>
        <xdr:cNvPr id="8" name="TextBox 7"/>
        <xdr:cNvSpPr txBox="1"/>
      </xdr:nvSpPr>
      <xdr:spPr>
        <a:xfrm>
          <a:off x="6771542" y="300843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15</xdr:row>
      <xdr:rowOff>65942</xdr:rowOff>
    </xdr:from>
    <xdr:ext cx="526363" cy="311496"/>
    <xdr:sp macro="" textlink="">
      <xdr:nvSpPr>
        <xdr:cNvPr id="9" name="TextBox 8"/>
        <xdr:cNvSpPr txBox="1"/>
      </xdr:nvSpPr>
      <xdr:spPr>
        <a:xfrm>
          <a:off x="6667501" y="4088423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21592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16</xdr:row>
      <xdr:rowOff>183173</xdr:rowOff>
    </xdr:from>
    <xdr:to>
      <xdr:col>10</xdr:col>
      <xdr:colOff>183172</xdr:colOff>
      <xdr:row>17</xdr:row>
      <xdr:rowOff>7327</xdr:rowOff>
    </xdr:to>
    <xdr:cxnSp macro="">
      <xdr:nvCxnSpPr>
        <xdr:cNvPr id="12" name="Прямая соединительная линия 11"/>
        <xdr:cNvCxnSpPr/>
      </xdr:nvCxnSpPr>
      <xdr:spPr>
        <a:xfrm>
          <a:off x="6690946" y="4393223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16</xdr:row>
      <xdr:rowOff>72000</xdr:rowOff>
    </xdr:from>
    <xdr:to>
      <xdr:col>9</xdr:col>
      <xdr:colOff>207404</xdr:colOff>
      <xdr:row>17</xdr:row>
      <xdr:rowOff>97500</xdr:rowOff>
    </xdr:to>
    <xdr:grpSp>
      <xdr:nvGrpSpPr>
        <xdr:cNvPr id="13" name="Группа 12"/>
        <xdr:cNvGrpSpPr/>
      </xdr:nvGrpSpPr>
      <xdr:grpSpPr>
        <a:xfrm rot="5400000">
          <a:off x="8206154" y="421298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197826</xdr:colOff>
      <xdr:row>16</xdr:row>
      <xdr:rowOff>146538</xdr:rowOff>
    </xdr:from>
    <xdr:to>
      <xdr:col>14</xdr:col>
      <xdr:colOff>29308</xdr:colOff>
      <xdr:row>16</xdr:row>
      <xdr:rowOff>161192</xdr:rowOff>
    </xdr:to>
    <xdr:cxnSp macro="">
      <xdr:nvCxnSpPr>
        <xdr:cNvPr id="3" name="Прямая соединительная линия 2"/>
        <xdr:cNvCxnSpPr/>
      </xdr:nvCxnSpPr>
      <xdr:spPr>
        <a:xfrm flipV="1">
          <a:off x="9092711" y="4359519"/>
          <a:ext cx="226402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265260</xdr:colOff>
      <xdr:row>16</xdr:row>
      <xdr:rowOff>45953</xdr:rowOff>
    </xdr:from>
    <xdr:to>
      <xdr:col>12</xdr:col>
      <xdr:colOff>17125</xdr:colOff>
      <xdr:row>17</xdr:row>
      <xdr:rowOff>71453</xdr:rowOff>
    </xdr:to>
    <xdr:grpSp>
      <xdr:nvGrpSpPr>
        <xdr:cNvPr id="5" name="Группа 4"/>
        <xdr:cNvGrpSpPr/>
      </xdr:nvGrpSpPr>
      <xdr:grpSpPr>
        <a:xfrm rot="5400000">
          <a:off x="9840279" y="4186934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388327</xdr:colOff>
      <xdr:row>15</xdr:row>
      <xdr:rowOff>7326</xdr:rowOff>
    </xdr:from>
    <xdr:ext cx="526363" cy="311496"/>
    <xdr:sp macro="" textlink="">
      <xdr:nvSpPr>
        <xdr:cNvPr id="8" name="TextBox 7"/>
        <xdr:cNvSpPr txBox="1"/>
      </xdr:nvSpPr>
      <xdr:spPr>
        <a:xfrm>
          <a:off x="11107615" y="402980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12</xdr:row>
      <xdr:rowOff>80596</xdr:rowOff>
    </xdr:from>
    <xdr:ext cx="526363" cy="311496"/>
    <xdr:sp macro="" textlink="">
      <xdr:nvSpPr>
        <xdr:cNvPr id="9" name="TextBox 8"/>
        <xdr:cNvSpPr txBox="1"/>
      </xdr:nvSpPr>
      <xdr:spPr>
        <a:xfrm>
          <a:off x="6667501" y="35315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oneCellAnchor>
    <xdr:from>
      <xdr:col>9</xdr:col>
      <xdr:colOff>497294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31118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14</xdr:row>
      <xdr:rowOff>7327</xdr:rowOff>
    </xdr:from>
    <xdr:to>
      <xdr:col>10</xdr:col>
      <xdr:colOff>183172</xdr:colOff>
      <xdr:row>14</xdr:row>
      <xdr:rowOff>21981</xdr:rowOff>
    </xdr:to>
    <xdr:cxnSp macro="">
      <xdr:nvCxnSpPr>
        <xdr:cNvPr id="12" name="Прямая соединительная линия 11"/>
        <xdr:cNvCxnSpPr/>
      </xdr:nvCxnSpPr>
      <xdr:spPr>
        <a:xfrm>
          <a:off x="6690946" y="3836377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13</xdr:row>
      <xdr:rowOff>86654</xdr:rowOff>
    </xdr:from>
    <xdr:to>
      <xdr:col>9</xdr:col>
      <xdr:colOff>207404</xdr:colOff>
      <xdr:row>14</xdr:row>
      <xdr:rowOff>112154</xdr:rowOff>
    </xdr:to>
    <xdr:grpSp>
      <xdr:nvGrpSpPr>
        <xdr:cNvPr id="13" name="Группа 12"/>
        <xdr:cNvGrpSpPr/>
      </xdr:nvGrpSpPr>
      <xdr:grpSpPr>
        <a:xfrm rot="5400000">
          <a:off x="8206154" y="365613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205153</xdr:colOff>
      <xdr:row>11</xdr:row>
      <xdr:rowOff>0</xdr:rowOff>
    </xdr:from>
    <xdr:to>
      <xdr:col>14</xdr:col>
      <xdr:colOff>36635</xdr:colOff>
      <xdr:row>11</xdr:row>
      <xdr:rowOff>14654</xdr:rowOff>
    </xdr:to>
    <xdr:cxnSp macro="">
      <xdr:nvCxnSpPr>
        <xdr:cNvPr id="16" name="Прямая соединительная линия 15"/>
        <xdr:cNvCxnSpPr/>
      </xdr:nvCxnSpPr>
      <xdr:spPr>
        <a:xfrm flipV="1">
          <a:off x="9100038" y="3260481"/>
          <a:ext cx="226402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272587</xdr:colOff>
      <xdr:row>10</xdr:row>
      <xdr:rowOff>89915</xdr:rowOff>
    </xdr:from>
    <xdr:to>
      <xdr:col>12</xdr:col>
      <xdr:colOff>24452</xdr:colOff>
      <xdr:row>11</xdr:row>
      <xdr:rowOff>115415</xdr:rowOff>
    </xdr:to>
    <xdr:grpSp>
      <xdr:nvGrpSpPr>
        <xdr:cNvPr id="17" name="Группа 16"/>
        <xdr:cNvGrpSpPr/>
      </xdr:nvGrpSpPr>
      <xdr:grpSpPr>
        <a:xfrm rot="5400000">
          <a:off x="9847606" y="3087896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109904</xdr:colOff>
      <xdr:row>9</xdr:row>
      <xdr:rowOff>80596</xdr:rowOff>
    </xdr:from>
    <xdr:ext cx="526363" cy="311496"/>
    <xdr:sp macro="" textlink="">
      <xdr:nvSpPr>
        <xdr:cNvPr id="20" name="TextBox 19"/>
        <xdr:cNvSpPr txBox="1"/>
      </xdr:nvSpPr>
      <xdr:spPr>
        <a:xfrm>
          <a:off x="10829192" y="29600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205153</xdr:colOff>
      <xdr:row>14</xdr:row>
      <xdr:rowOff>153865</xdr:rowOff>
    </xdr:from>
    <xdr:to>
      <xdr:col>14</xdr:col>
      <xdr:colOff>36635</xdr:colOff>
      <xdr:row>14</xdr:row>
      <xdr:rowOff>168519</xdr:rowOff>
    </xdr:to>
    <xdr:cxnSp macro="">
      <xdr:nvCxnSpPr>
        <xdr:cNvPr id="3" name="Прямая соединительная линия 2"/>
        <xdr:cNvCxnSpPr/>
      </xdr:nvCxnSpPr>
      <xdr:spPr>
        <a:xfrm flipV="1">
          <a:off x="9100038" y="3985846"/>
          <a:ext cx="226402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272587</xdr:colOff>
      <xdr:row>14</xdr:row>
      <xdr:rowOff>53280</xdr:rowOff>
    </xdr:from>
    <xdr:to>
      <xdr:col>12</xdr:col>
      <xdr:colOff>24452</xdr:colOff>
      <xdr:row>15</xdr:row>
      <xdr:rowOff>78780</xdr:rowOff>
    </xdr:to>
    <xdr:grpSp>
      <xdr:nvGrpSpPr>
        <xdr:cNvPr id="5" name="Группа 4"/>
        <xdr:cNvGrpSpPr/>
      </xdr:nvGrpSpPr>
      <xdr:grpSpPr>
        <a:xfrm rot="5400000">
          <a:off x="9847606" y="3813261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395654</xdr:colOff>
      <xdr:row>13</xdr:row>
      <xdr:rowOff>21981</xdr:rowOff>
    </xdr:from>
    <xdr:ext cx="526363" cy="311496"/>
    <xdr:sp macro="" textlink="">
      <xdr:nvSpPr>
        <xdr:cNvPr id="8" name="TextBox 7"/>
        <xdr:cNvSpPr txBox="1"/>
      </xdr:nvSpPr>
      <xdr:spPr>
        <a:xfrm>
          <a:off x="11114942" y="3663462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oneCellAnchor>
    <xdr:from>
      <xdr:col>5</xdr:col>
      <xdr:colOff>1091712</xdr:colOff>
      <xdr:row>16</xdr:row>
      <xdr:rowOff>36634</xdr:rowOff>
    </xdr:from>
    <xdr:ext cx="526363" cy="311496"/>
    <xdr:sp macro="" textlink="">
      <xdr:nvSpPr>
        <xdr:cNvPr id="9" name="TextBox 8"/>
        <xdr:cNvSpPr txBox="1"/>
      </xdr:nvSpPr>
      <xdr:spPr>
        <a:xfrm>
          <a:off x="6660174" y="424961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9</xdr:col>
      <xdr:colOff>497294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21593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1121019</xdr:colOff>
      <xdr:row>17</xdr:row>
      <xdr:rowOff>153865</xdr:rowOff>
    </xdr:from>
    <xdr:to>
      <xdr:col>10</xdr:col>
      <xdr:colOff>175845</xdr:colOff>
      <xdr:row>17</xdr:row>
      <xdr:rowOff>168519</xdr:rowOff>
    </xdr:to>
    <xdr:cxnSp macro="">
      <xdr:nvCxnSpPr>
        <xdr:cNvPr id="12" name="Прямая соединительная линия 11"/>
        <xdr:cNvCxnSpPr/>
      </xdr:nvCxnSpPr>
      <xdr:spPr>
        <a:xfrm>
          <a:off x="6689481" y="4557346"/>
          <a:ext cx="2381249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448212</xdr:colOff>
      <xdr:row>17</xdr:row>
      <xdr:rowOff>42692</xdr:rowOff>
    </xdr:from>
    <xdr:to>
      <xdr:col>9</xdr:col>
      <xdr:colOff>200077</xdr:colOff>
      <xdr:row>18</xdr:row>
      <xdr:rowOff>68192</xdr:rowOff>
    </xdr:to>
    <xdr:grpSp>
      <xdr:nvGrpSpPr>
        <xdr:cNvPr id="13" name="Группа 12"/>
        <xdr:cNvGrpSpPr/>
      </xdr:nvGrpSpPr>
      <xdr:grpSpPr>
        <a:xfrm rot="5400000">
          <a:off x="8198827" y="4374173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205153</xdr:colOff>
      <xdr:row>11</xdr:row>
      <xdr:rowOff>0</xdr:rowOff>
    </xdr:from>
    <xdr:to>
      <xdr:col>14</xdr:col>
      <xdr:colOff>36635</xdr:colOff>
      <xdr:row>11</xdr:row>
      <xdr:rowOff>14654</xdr:rowOff>
    </xdr:to>
    <xdr:cxnSp macro="">
      <xdr:nvCxnSpPr>
        <xdr:cNvPr id="16" name="Прямая соединительная линия 15"/>
        <xdr:cNvCxnSpPr/>
      </xdr:nvCxnSpPr>
      <xdr:spPr>
        <a:xfrm flipV="1">
          <a:off x="9091978" y="3257550"/>
          <a:ext cx="2269882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272587</xdr:colOff>
      <xdr:row>10</xdr:row>
      <xdr:rowOff>89915</xdr:rowOff>
    </xdr:from>
    <xdr:to>
      <xdr:col>12</xdr:col>
      <xdr:colOff>24452</xdr:colOff>
      <xdr:row>11</xdr:row>
      <xdr:rowOff>115415</xdr:rowOff>
    </xdr:to>
    <xdr:grpSp>
      <xdr:nvGrpSpPr>
        <xdr:cNvPr id="17" name="Группа 16"/>
        <xdr:cNvGrpSpPr/>
      </xdr:nvGrpSpPr>
      <xdr:grpSpPr>
        <a:xfrm rot="5400000">
          <a:off x="9847606" y="3087896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381000</xdr:colOff>
      <xdr:row>9</xdr:row>
      <xdr:rowOff>58615</xdr:rowOff>
    </xdr:from>
    <xdr:ext cx="526363" cy="311496"/>
    <xdr:sp macro="" textlink="">
      <xdr:nvSpPr>
        <xdr:cNvPr id="20" name="TextBox 19"/>
        <xdr:cNvSpPr txBox="1"/>
      </xdr:nvSpPr>
      <xdr:spPr>
        <a:xfrm>
          <a:off x="11100288" y="2938096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197826</xdr:colOff>
      <xdr:row>16</xdr:row>
      <xdr:rowOff>146538</xdr:rowOff>
    </xdr:from>
    <xdr:to>
      <xdr:col>14</xdr:col>
      <xdr:colOff>29308</xdr:colOff>
      <xdr:row>16</xdr:row>
      <xdr:rowOff>161192</xdr:rowOff>
    </xdr:to>
    <xdr:cxnSp macro="">
      <xdr:nvCxnSpPr>
        <xdr:cNvPr id="3" name="Прямая соединительная линия 2"/>
        <xdr:cNvCxnSpPr/>
      </xdr:nvCxnSpPr>
      <xdr:spPr>
        <a:xfrm flipV="1">
          <a:off x="9084651" y="4356588"/>
          <a:ext cx="2269882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265260</xdr:colOff>
      <xdr:row>16</xdr:row>
      <xdr:rowOff>45953</xdr:rowOff>
    </xdr:from>
    <xdr:to>
      <xdr:col>12</xdr:col>
      <xdr:colOff>17125</xdr:colOff>
      <xdr:row>17</xdr:row>
      <xdr:rowOff>71453</xdr:rowOff>
    </xdr:to>
    <xdr:grpSp>
      <xdr:nvGrpSpPr>
        <xdr:cNvPr id="5" name="Группа 4"/>
        <xdr:cNvGrpSpPr/>
      </xdr:nvGrpSpPr>
      <xdr:grpSpPr>
        <a:xfrm rot="5400000">
          <a:off x="9840279" y="4186934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439615</xdr:colOff>
      <xdr:row>15</xdr:row>
      <xdr:rowOff>7326</xdr:rowOff>
    </xdr:from>
    <xdr:ext cx="526363" cy="311496"/>
    <xdr:sp macro="" textlink="">
      <xdr:nvSpPr>
        <xdr:cNvPr id="8" name="TextBox 7"/>
        <xdr:cNvSpPr txBox="1"/>
      </xdr:nvSpPr>
      <xdr:spPr>
        <a:xfrm>
          <a:off x="11158903" y="402980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12</xdr:row>
      <xdr:rowOff>80596</xdr:rowOff>
    </xdr:from>
    <xdr:ext cx="526363" cy="530658"/>
    <xdr:sp macro="" textlink="">
      <xdr:nvSpPr>
        <xdr:cNvPr id="9" name="TextBox 8"/>
        <xdr:cNvSpPr txBox="1"/>
      </xdr:nvSpPr>
      <xdr:spPr>
        <a:xfrm>
          <a:off x="6667501" y="3531577"/>
          <a:ext cx="52636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</a:p>
        <a:p>
          <a:endParaRPr lang="ru-RU" sz="1400"/>
        </a:p>
      </xdr:txBody>
    </xdr:sp>
    <xdr:clientData/>
  </xdr:oneCellAnchor>
  <xdr:oneCellAnchor>
    <xdr:from>
      <xdr:col>9</xdr:col>
      <xdr:colOff>497294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21593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14</xdr:row>
      <xdr:rowOff>7327</xdr:rowOff>
    </xdr:from>
    <xdr:to>
      <xdr:col>10</xdr:col>
      <xdr:colOff>183172</xdr:colOff>
      <xdr:row>14</xdr:row>
      <xdr:rowOff>21981</xdr:rowOff>
    </xdr:to>
    <xdr:cxnSp macro="">
      <xdr:nvCxnSpPr>
        <xdr:cNvPr id="12" name="Прямая соединительная линия 11"/>
        <xdr:cNvCxnSpPr/>
      </xdr:nvCxnSpPr>
      <xdr:spPr>
        <a:xfrm>
          <a:off x="6690946" y="3836377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13</xdr:row>
      <xdr:rowOff>86654</xdr:rowOff>
    </xdr:from>
    <xdr:to>
      <xdr:col>9</xdr:col>
      <xdr:colOff>207404</xdr:colOff>
      <xdr:row>14</xdr:row>
      <xdr:rowOff>112154</xdr:rowOff>
    </xdr:to>
    <xdr:grpSp>
      <xdr:nvGrpSpPr>
        <xdr:cNvPr id="13" name="Группа 12"/>
        <xdr:cNvGrpSpPr/>
      </xdr:nvGrpSpPr>
      <xdr:grpSpPr>
        <a:xfrm rot="5400000">
          <a:off x="8206154" y="365613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205153</xdr:colOff>
      <xdr:row>11</xdr:row>
      <xdr:rowOff>0</xdr:rowOff>
    </xdr:from>
    <xdr:to>
      <xdr:col>14</xdr:col>
      <xdr:colOff>36635</xdr:colOff>
      <xdr:row>11</xdr:row>
      <xdr:rowOff>14654</xdr:rowOff>
    </xdr:to>
    <xdr:cxnSp macro="">
      <xdr:nvCxnSpPr>
        <xdr:cNvPr id="16" name="Прямая соединительная линия 15"/>
        <xdr:cNvCxnSpPr/>
      </xdr:nvCxnSpPr>
      <xdr:spPr>
        <a:xfrm flipV="1">
          <a:off x="9091978" y="3257550"/>
          <a:ext cx="2269882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272587</xdr:colOff>
      <xdr:row>10</xdr:row>
      <xdr:rowOff>89915</xdr:rowOff>
    </xdr:from>
    <xdr:to>
      <xdr:col>12</xdr:col>
      <xdr:colOff>24452</xdr:colOff>
      <xdr:row>11</xdr:row>
      <xdr:rowOff>115415</xdr:rowOff>
    </xdr:to>
    <xdr:grpSp>
      <xdr:nvGrpSpPr>
        <xdr:cNvPr id="17" name="Группа 16"/>
        <xdr:cNvGrpSpPr/>
      </xdr:nvGrpSpPr>
      <xdr:grpSpPr>
        <a:xfrm rot="5400000">
          <a:off x="9847606" y="3087896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315058</xdr:colOff>
      <xdr:row>9</xdr:row>
      <xdr:rowOff>73269</xdr:rowOff>
    </xdr:from>
    <xdr:ext cx="526363" cy="311496"/>
    <xdr:sp macro="" textlink="">
      <xdr:nvSpPr>
        <xdr:cNvPr id="20" name="TextBox 19"/>
        <xdr:cNvSpPr txBox="1"/>
      </xdr:nvSpPr>
      <xdr:spPr>
        <a:xfrm>
          <a:off x="11034346" y="2952750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1113693</xdr:colOff>
      <xdr:row>9</xdr:row>
      <xdr:rowOff>95250</xdr:rowOff>
    </xdr:from>
    <xdr:ext cx="526363" cy="311496"/>
    <xdr:sp macro="" textlink="">
      <xdr:nvSpPr>
        <xdr:cNvPr id="9" name="TextBox 8"/>
        <xdr:cNvSpPr txBox="1"/>
      </xdr:nvSpPr>
      <xdr:spPr>
        <a:xfrm>
          <a:off x="6682155" y="297473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21592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1143000</xdr:colOff>
      <xdr:row>11</xdr:row>
      <xdr:rowOff>21981</xdr:rowOff>
    </xdr:from>
    <xdr:to>
      <xdr:col>10</xdr:col>
      <xdr:colOff>197826</xdr:colOff>
      <xdr:row>11</xdr:row>
      <xdr:rowOff>36635</xdr:rowOff>
    </xdr:to>
    <xdr:cxnSp macro="">
      <xdr:nvCxnSpPr>
        <xdr:cNvPr id="12" name="Прямая соединительная линия 11"/>
        <xdr:cNvCxnSpPr/>
      </xdr:nvCxnSpPr>
      <xdr:spPr>
        <a:xfrm>
          <a:off x="6711462" y="3282462"/>
          <a:ext cx="2381249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470193</xdr:colOff>
      <xdr:row>10</xdr:row>
      <xdr:rowOff>101308</xdr:rowOff>
    </xdr:from>
    <xdr:to>
      <xdr:col>9</xdr:col>
      <xdr:colOff>222058</xdr:colOff>
      <xdr:row>11</xdr:row>
      <xdr:rowOff>126808</xdr:rowOff>
    </xdr:to>
    <xdr:grpSp>
      <xdr:nvGrpSpPr>
        <xdr:cNvPr id="13" name="Группа 12"/>
        <xdr:cNvGrpSpPr/>
      </xdr:nvGrpSpPr>
      <xdr:grpSpPr>
        <a:xfrm rot="5400000">
          <a:off x="8220808" y="3099289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93737</xdr:colOff>
      <xdr:row>14</xdr:row>
      <xdr:rowOff>107508</xdr:rowOff>
    </xdr:from>
    <xdr:to>
      <xdr:col>10</xdr:col>
      <xdr:colOff>309737</xdr:colOff>
      <xdr:row>16</xdr:row>
      <xdr:rowOff>86508</xdr:rowOff>
    </xdr:to>
    <xdr:grpSp>
      <xdr:nvGrpSpPr>
        <xdr:cNvPr id="16" name="Группа 15"/>
        <xdr:cNvGrpSpPr/>
      </xdr:nvGrpSpPr>
      <xdr:grpSpPr>
        <a:xfrm rot="10800000">
          <a:off x="8988622" y="3939489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5" name="TextBox 4"/>
        <xdr:cNvSpPr txBox="1"/>
      </xdr:nvSpPr>
      <xdr:spPr>
        <a:xfrm rot="16200000">
          <a:off x="8621592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93737</xdr:colOff>
      <xdr:row>14</xdr:row>
      <xdr:rowOff>107508</xdr:rowOff>
    </xdr:from>
    <xdr:to>
      <xdr:col>10</xdr:col>
      <xdr:colOff>309737</xdr:colOff>
      <xdr:row>16</xdr:row>
      <xdr:rowOff>86508</xdr:rowOff>
    </xdr:to>
    <xdr:grpSp>
      <xdr:nvGrpSpPr>
        <xdr:cNvPr id="11" name="Группа 10"/>
        <xdr:cNvGrpSpPr/>
      </xdr:nvGrpSpPr>
      <xdr:grpSpPr>
        <a:xfrm rot="10800000">
          <a:off x="8988622" y="3939489"/>
          <a:ext cx="216000" cy="360000"/>
          <a:chOff x="10974857" y="1285875"/>
          <a:chExt cx="216000" cy="428688"/>
        </a:xfrm>
      </xdr:grpSpPr>
      <xdr:sp macro="" textlink="">
        <xdr:nvSpPr>
          <xdr:cNvPr id="12" name="Равнобедренный треугольник 1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" name="Равнобедренный треугольник 1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295166</xdr:colOff>
      <xdr:row>24</xdr:row>
      <xdr:rowOff>107815</xdr:rowOff>
    </xdr:from>
    <xdr:ext cx="264560" cy="1191929"/>
    <xdr:sp macro="" textlink="">
      <xdr:nvSpPr>
        <xdr:cNvPr id="14" name="TextBox 13"/>
        <xdr:cNvSpPr txBox="1"/>
      </xdr:nvSpPr>
      <xdr:spPr>
        <a:xfrm rot="16200000">
          <a:off x="8726366" y="6308481"/>
          <a:ext cx="11919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на вул. Голубину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102092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1113693</xdr:colOff>
      <xdr:row>9</xdr:row>
      <xdr:rowOff>95250</xdr:rowOff>
    </xdr:from>
    <xdr:ext cx="617348" cy="311496"/>
    <xdr:sp macro="" textlink="">
      <xdr:nvSpPr>
        <xdr:cNvPr id="4" name="TextBox 3"/>
        <xdr:cNvSpPr txBox="1"/>
      </xdr:nvSpPr>
      <xdr:spPr>
        <a:xfrm>
          <a:off x="6682155" y="3026019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5" name="TextBox 4"/>
        <xdr:cNvSpPr txBox="1"/>
      </xdr:nvSpPr>
      <xdr:spPr>
        <a:xfrm rot="16200000">
          <a:off x="8621592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1143000</xdr:colOff>
      <xdr:row>11</xdr:row>
      <xdr:rowOff>21981</xdr:rowOff>
    </xdr:from>
    <xdr:to>
      <xdr:col>10</xdr:col>
      <xdr:colOff>197826</xdr:colOff>
      <xdr:row>11</xdr:row>
      <xdr:rowOff>36635</xdr:rowOff>
    </xdr:to>
    <xdr:cxnSp macro="">
      <xdr:nvCxnSpPr>
        <xdr:cNvPr id="7" name="Прямая соединительная линия 6"/>
        <xdr:cNvCxnSpPr/>
      </xdr:nvCxnSpPr>
      <xdr:spPr>
        <a:xfrm>
          <a:off x="6705600" y="3279531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6</xdr:row>
      <xdr:rowOff>461596</xdr:rowOff>
    </xdr:from>
    <xdr:to>
      <xdr:col>10</xdr:col>
      <xdr:colOff>311250</xdr:colOff>
      <xdr:row>8</xdr:row>
      <xdr:rowOff>59596</xdr:rowOff>
    </xdr:to>
    <xdr:grpSp>
      <xdr:nvGrpSpPr>
        <xdr:cNvPr id="8" name="Группа 7"/>
        <xdr:cNvGrpSpPr/>
      </xdr:nvGrpSpPr>
      <xdr:grpSpPr>
        <a:xfrm rot="10800000">
          <a:off x="8990135" y="243986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93737</xdr:colOff>
      <xdr:row>14</xdr:row>
      <xdr:rowOff>107508</xdr:rowOff>
    </xdr:from>
    <xdr:to>
      <xdr:col>10</xdr:col>
      <xdr:colOff>309737</xdr:colOff>
      <xdr:row>16</xdr:row>
      <xdr:rowOff>86508</xdr:rowOff>
    </xdr:to>
    <xdr:grpSp>
      <xdr:nvGrpSpPr>
        <xdr:cNvPr id="11" name="Группа 10"/>
        <xdr:cNvGrpSpPr/>
      </xdr:nvGrpSpPr>
      <xdr:grpSpPr>
        <a:xfrm rot="10800000">
          <a:off x="8988622" y="3990777"/>
          <a:ext cx="216000" cy="360000"/>
          <a:chOff x="10974857" y="1285875"/>
          <a:chExt cx="216000" cy="428688"/>
        </a:xfrm>
      </xdr:grpSpPr>
      <xdr:sp macro="" textlink="">
        <xdr:nvSpPr>
          <xdr:cNvPr id="12" name="Равнобедренный треугольник 1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" name="Равнобедренный треугольник 1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498231</xdr:colOff>
      <xdr:row>3</xdr:row>
      <xdr:rowOff>102577</xdr:rowOff>
    </xdr:from>
    <xdr:ext cx="311496" cy="617348"/>
    <xdr:sp macro="" textlink="">
      <xdr:nvSpPr>
        <xdr:cNvPr id="14" name="TextBox 13"/>
        <xdr:cNvSpPr txBox="1"/>
      </xdr:nvSpPr>
      <xdr:spPr>
        <a:xfrm rot="16200000">
          <a:off x="8632055" y="154504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5</xdr:col>
      <xdr:colOff>512884</xdr:colOff>
      <xdr:row>11</xdr:row>
      <xdr:rowOff>43962</xdr:rowOff>
    </xdr:from>
    <xdr:ext cx="1294970" cy="264560"/>
    <xdr:sp macro="" textlink="">
      <xdr:nvSpPr>
        <xdr:cNvPr id="15" name="TextBox 14"/>
        <xdr:cNvSpPr txBox="1"/>
      </xdr:nvSpPr>
      <xdr:spPr>
        <a:xfrm>
          <a:off x="6081346" y="3355731"/>
          <a:ext cx="12949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на вул. Ярмаркова</a:t>
          </a:r>
        </a:p>
      </xdr:txBody>
    </xdr:sp>
    <xdr:clientData/>
  </xdr:oneCellAnchor>
  <xdr:oneCellAnchor>
    <xdr:from>
      <xdr:col>9</xdr:col>
      <xdr:colOff>254885</xdr:colOff>
      <xdr:row>2</xdr:row>
      <xdr:rowOff>170077</xdr:rowOff>
    </xdr:from>
    <xdr:ext cx="264560" cy="1067408"/>
    <xdr:sp macro="" textlink="">
      <xdr:nvSpPr>
        <xdr:cNvPr id="16" name="TextBox 15"/>
        <xdr:cNvSpPr txBox="1"/>
      </xdr:nvSpPr>
      <xdr:spPr>
        <a:xfrm rot="16200000">
          <a:off x="8140211" y="1230924"/>
          <a:ext cx="10674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вул. Шевченко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344367</xdr:colOff>
      <xdr:row>12</xdr:row>
      <xdr:rowOff>80596</xdr:rowOff>
    </xdr:from>
    <xdr:ext cx="526363" cy="311496"/>
    <xdr:sp macro="" textlink="">
      <xdr:nvSpPr>
        <xdr:cNvPr id="4" name="TextBox 3"/>
        <xdr:cNvSpPr txBox="1"/>
      </xdr:nvSpPr>
      <xdr:spPr>
        <a:xfrm>
          <a:off x="11059992" y="3528646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5" name="TextBox 4"/>
        <xdr:cNvSpPr txBox="1"/>
      </xdr:nvSpPr>
      <xdr:spPr>
        <a:xfrm rot="16200000">
          <a:off x="863111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183173</xdr:colOff>
      <xdr:row>14</xdr:row>
      <xdr:rowOff>14653</xdr:rowOff>
    </xdr:from>
    <xdr:to>
      <xdr:col>14</xdr:col>
      <xdr:colOff>87924</xdr:colOff>
      <xdr:row>14</xdr:row>
      <xdr:rowOff>21980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9069998" y="3843703"/>
          <a:ext cx="2343151" cy="73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235731</xdr:colOff>
      <xdr:row>13</xdr:row>
      <xdr:rowOff>101308</xdr:rowOff>
    </xdr:from>
    <xdr:to>
      <xdr:col>11</xdr:col>
      <xdr:colOff>595731</xdr:colOff>
      <xdr:row>14</xdr:row>
      <xdr:rowOff>126808</xdr:rowOff>
    </xdr:to>
    <xdr:grpSp>
      <xdr:nvGrpSpPr>
        <xdr:cNvPr id="8" name="Группа 7"/>
        <xdr:cNvGrpSpPr/>
      </xdr:nvGrpSpPr>
      <xdr:grpSpPr>
        <a:xfrm rot="5400000">
          <a:off x="9810750" y="367078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50506" y="2682448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61085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667751" y="145805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52848" y="353157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23942" y="3846634"/>
          <a:ext cx="4491406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61085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658226" y="145439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36145" y="5154490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539723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39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22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219807</xdr:colOff>
      <xdr:row>3</xdr:row>
      <xdr:rowOff>190500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31395" y="2663335"/>
          <a:ext cx="2381250" cy="1465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488436</xdr:colOff>
      <xdr:row>3</xdr:row>
      <xdr:rowOff>68412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667752" y="146538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13</xdr:col>
      <xdr:colOff>476253</xdr:colOff>
      <xdr:row>12</xdr:row>
      <xdr:rowOff>80596</xdr:rowOff>
    </xdr:from>
    <xdr:ext cx="526363" cy="311496"/>
    <xdr:sp macro="" textlink="">
      <xdr:nvSpPr>
        <xdr:cNvPr id="5" name="TextBox 4"/>
        <xdr:cNvSpPr txBox="1"/>
      </xdr:nvSpPr>
      <xdr:spPr>
        <a:xfrm>
          <a:off x="11195541" y="35315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241789</xdr:colOff>
      <xdr:row>14</xdr:row>
      <xdr:rowOff>14653</xdr:rowOff>
    </xdr:from>
    <xdr:to>
      <xdr:col>14</xdr:col>
      <xdr:colOff>87926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9136674" y="3846634"/>
          <a:ext cx="2278675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309001</xdr:colOff>
      <xdr:row>13</xdr:row>
      <xdr:rowOff>108635</xdr:rowOff>
    </xdr:from>
    <xdr:to>
      <xdr:col>12</xdr:col>
      <xdr:colOff>60866</xdr:colOff>
      <xdr:row>14</xdr:row>
      <xdr:rowOff>134135</xdr:rowOff>
    </xdr:to>
    <xdr:grpSp>
      <xdr:nvGrpSpPr>
        <xdr:cNvPr id="8" name="Группа 7"/>
        <xdr:cNvGrpSpPr/>
      </xdr:nvGrpSpPr>
      <xdr:grpSpPr>
        <a:xfrm rot="16200000">
          <a:off x="9884020" y="3678116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539723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39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539723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09514" y="5946530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61085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667751" y="145805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61085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667751" y="145805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61085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658226" y="145439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198621</xdr:colOff>
      <xdr:row>4</xdr:row>
      <xdr:rowOff>794</xdr:rowOff>
    </xdr:from>
    <xdr:to>
      <xdr:col>9</xdr:col>
      <xdr:colOff>227135</xdr:colOff>
      <xdr:row>14</xdr:row>
      <xdr:rowOff>43961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335044" y="2697102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481108</xdr:colOff>
      <xdr:row>3</xdr:row>
      <xdr:rowOff>75739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052289" y="147271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109904</xdr:colOff>
      <xdr:row>9</xdr:row>
      <xdr:rowOff>1</xdr:rowOff>
    </xdr:from>
    <xdr:to>
      <xdr:col>9</xdr:col>
      <xdr:colOff>325904</xdr:colOff>
      <xdr:row>10</xdr:row>
      <xdr:rowOff>169501</xdr:rowOff>
    </xdr:to>
    <xdr:grpSp>
      <xdr:nvGrpSpPr>
        <xdr:cNvPr id="8" name="Группа 7"/>
        <xdr:cNvGrpSpPr/>
      </xdr:nvGrpSpPr>
      <xdr:grpSpPr>
        <a:xfrm rot="10800000">
          <a:off x="8396654" y="287948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493923</xdr:colOff>
      <xdr:row>14</xdr:row>
      <xdr:rowOff>23967</xdr:rowOff>
    </xdr:from>
    <xdr:to>
      <xdr:col>11</xdr:col>
      <xdr:colOff>522437</xdr:colOff>
      <xdr:row>24</xdr:row>
      <xdr:rowOff>448134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8846615" y="5006275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212237</xdr:colOff>
      <xdr:row>23</xdr:row>
      <xdr:rowOff>150200</xdr:rowOff>
    </xdr:from>
    <xdr:ext cx="311496" cy="526363"/>
    <xdr:sp macro="" textlink="">
      <xdr:nvSpPr>
        <xdr:cNvPr id="12" name="TextBox 11"/>
        <xdr:cNvSpPr txBox="1"/>
      </xdr:nvSpPr>
      <xdr:spPr>
        <a:xfrm rot="16200000">
          <a:off x="9607822" y="580411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twoCellAnchor>
    <xdr:from>
      <xdr:col>11</xdr:col>
      <xdr:colOff>390552</xdr:colOff>
      <xdr:row>16</xdr:row>
      <xdr:rowOff>169712</xdr:rowOff>
    </xdr:from>
    <xdr:to>
      <xdr:col>11</xdr:col>
      <xdr:colOff>606552</xdr:colOff>
      <xdr:row>18</xdr:row>
      <xdr:rowOff>148712</xdr:rowOff>
    </xdr:to>
    <xdr:grpSp>
      <xdr:nvGrpSpPr>
        <xdr:cNvPr id="13" name="Группа 12"/>
        <xdr:cNvGrpSpPr/>
      </xdr:nvGrpSpPr>
      <xdr:grpSpPr>
        <a:xfrm rot="10800000">
          <a:off x="9893571" y="4382693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37904</xdr:colOff>
      <xdr:row>13</xdr:row>
      <xdr:rowOff>93982</xdr:rowOff>
    </xdr:from>
    <xdr:to>
      <xdr:col>10</xdr:col>
      <xdr:colOff>397904</xdr:colOff>
      <xdr:row>14</xdr:row>
      <xdr:rowOff>119482</xdr:rowOff>
    </xdr:to>
    <xdr:grpSp>
      <xdr:nvGrpSpPr>
        <xdr:cNvPr id="8" name="Группа 7"/>
        <xdr:cNvGrpSpPr/>
      </xdr:nvGrpSpPr>
      <xdr:grpSpPr>
        <a:xfrm rot="16200000">
          <a:off x="9004789" y="3663463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327270</xdr:colOff>
      <xdr:row>6</xdr:row>
      <xdr:rowOff>123823</xdr:rowOff>
    </xdr:from>
    <xdr:to>
      <xdr:col>13</xdr:col>
      <xdr:colOff>278463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5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11</xdr:col>
      <xdr:colOff>424966</xdr:colOff>
      <xdr:row>15</xdr:row>
      <xdr:rowOff>7325</xdr:rowOff>
    </xdr:from>
    <xdr:to>
      <xdr:col>11</xdr:col>
      <xdr:colOff>439617</xdr:colOff>
      <xdr:row>24</xdr:row>
      <xdr:rowOff>432288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8865579" y="5092212"/>
          <a:ext cx="2139463" cy="146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1036057</xdr:colOff>
      <xdr:row>14</xdr:row>
      <xdr:rowOff>172275</xdr:rowOff>
    </xdr:from>
    <xdr:to>
      <xdr:col>14</xdr:col>
      <xdr:colOff>245544</xdr:colOff>
      <xdr:row>15</xdr:row>
      <xdr:rowOff>4365</xdr:rowOff>
    </xdr:to>
    <xdr:cxnSp macro="">
      <xdr:nvCxnSpPr>
        <xdr:cNvPr id="4" name="Прямая соединительная линия 3"/>
        <xdr:cNvCxnSpPr/>
      </xdr:nvCxnSpPr>
      <xdr:spPr>
        <a:xfrm rot="10800000" flipH="1" flipV="1">
          <a:off x="6604519" y="4004256"/>
          <a:ext cx="4968448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322607</xdr:colOff>
      <xdr:row>16</xdr:row>
      <xdr:rowOff>98511</xdr:rowOff>
    </xdr:from>
    <xdr:to>
      <xdr:col>11</xdr:col>
      <xdr:colOff>538607</xdr:colOff>
      <xdr:row>18</xdr:row>
      <xdr:rowOff>77511</xdr:rowOff>
    </xdr:to>
    <xdr:grpSp>
      <xdr:nvGrpSpPr>
        <xdr:cNvPr id="5" name="Группа 4"/>
        <xdr:cNvGrpSpPr/>
      </xdr:nvGrpSpPr>
      <xdr:grpSpPr>
        <a:xfrm rot="10800000">
          <a:off x="9825626" y="4311492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136743</xdr:colOff>
      <xdr:row>23</xdr:row>
      <xdr:rowOff>105046</xdr:rowOff>
    </xdr:from>
    <xdr:ext cx="311496" cy="526363"/>
    <xdr:sp macro="" textlink="">
      <xdr:nvSpPr>
        <xdr:cNvPr id="8" name="TextBox 7"/>
        <xdr:cNvSpPr txBox="1"/>
      </xdr:nvSpPr>
      <xdr:spPr>
        <a:xfrm rot="16200000">
          <a:off x="9532328" y="57589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8</xdr:col>
      <xdr:colOff>319917</xdr:colOff>
      <xdr:row>23</xdr:row>
      <xdr:rowOff>53759</xdr:rowOff>
    </xdr:from>
    <xdr:ext cx="311496" cy="526363"/>
    <xdr:sp macro="" textlink="">
      <xdr:nvSpPr>
        <xdr:cNvPr id="9" name="TextBox 8"/>
        <xdr:cNvSpPr txBox="1"/>
      </xdr:nvSpPr>
      <xdr:spPr>
        <a:xfrm rot="16200000">
          <a:off x="7891098" y="570767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996463</xdr:colOff>
      <xdr:row>13</xdr:row>
      <xdr:rowOff>58614</xdr:rowOff>
    </xdr:from>
    <xdr:ext cx="617348" cy="311496"/>
    <xdr:sp macro="" textlink="">
      <xdr:nvSpPr>
        <xdr:cNvPr id="10" name="TextBox 9"/>
        <xdr:cNvSpPr txBox="1"/>
      </xdr:nvSpPr>
      <xdr:spPr>
        <a:xfrm>
          <a:off x="6564925" y="3700095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9</xdr:col>
      <xdr:colOff>29309</xdr:colOff>
      <xdr:row>14</xdr:row>
      <xdr:rowOff>183175</xdr:rowOff>
    </xdr:from>
    <xdr:to>
      <xdr:col>9</xdr:col>
      <xdr:colOff>51289</xdr:colOff>
      <xdr:row>24</xdr:row>
      <xdr:rowOff>373672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7279300" y="5051915"/>
          <a:ext cx="2095497" cy="2198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549520</xdr:colOff>
      <xdr:row>16</xdr:row>
      <xdr:rowOff>117230</xdr:rowOff>
    </xdr:from>
    <xdr:to>
      <xdr:col>9</xdr:col>
      <xdr:colOff>157385</xdr:colOff>
      <xdr:row>18</xdr:row>
      <xdr:rowOff>96230</xdr:rowOff>
    </xdr:to>
    <xdr:grpSp>
      <xdr:nvGrpSpPr>
        <xdr:cNvPr id="13" name="Группа 12"/>
        <xdr:cNvGrpSpPr/>
      </xdr:nvGrpSpPr>
      <xdr:grpSpPr>
        <a:xfrm rot="10800000">
          <a:off x="8228135" y="433021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61085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667751" y="145805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447736</xdr:colOff>
      <xdr:row>3</xdr:row>
      <xdr:rowOff>220601</xdr:rowOff>
    </xdr:from>
    <xdr:to>
      <xdr:col>11</xdr:col>
      <xdr:colOff>476250</xdr:colOff>
      <xdr:row>14</xdr:row>
      <xdr:rowOff>7325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8800428" y="2660466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122088</xdr:colOff>
      <xdr:row>3</xdr:row>
      <xdr:rowOff>39103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9517673" y="143607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50</a:t>
          </a:r>
          <a:endParaRPr lang="ru-RU" sz="1400" b="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359019</xdr:colOff>
      <xdr:row>8</xdr:row>
      <xdr:rowOff>153865</xdr:rowOff>
    </xdr:from>
    <xdr:to>
      <xdr:col>11</xdr:col>
      <xdr:colOff>575019</xdr:colOff>
      <xdr:row>10</xdr:row>
      <xdr:rowOff>132865</xdr:rowOff>
    </xdr:to>
    <xdr:grpSp>
      <xdr:nvGrpSpPr>
        <xdr:cNvPr id="8" name="Группа 7"/>
        <xdr:cNvGrpSpPr/>
      </xdr:nvGrpSpPr>
      <xdr:grpSpPr>
        <a:xfrm rot="10800000">
          <a:off x="9862038" y="2842846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281443</xdr:colOff>
      <xdr:row>14</xdr:row>
      <xdr:rowOff>9313</xdr:rowOff>
    </xdr:from>
    <xdr:to>
      <xdr:col>9</xdr:col>
      <xdr:colOff>309957</xdr:colOff>
      <xdr:row>24</xdr:row>
      <xdr:rowOff>433480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7417866" y="4991621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607892</xdr:colOff>
      <xdr:row>23</xdr:row>
      <xdr:rowOff>135546</xdr:rowOff>
    </xdr:from>
    <xdr:ext cx="311496" cy="526363"/>
    <xdr:sp macro="" textlink="">
      <xdr:nvSpPr>
        <xdr:cNvPr id="12" name="TextBox 11"/>
        <xdr:cNvSpPr txBox="1"/>
      </xdr:nvSpPr>
      <xdr:spPr>
        <a:xfrm rot="16200000">
          <a:off x="8179073" y="578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twoCellAnchor>
    <xdr:from>
      <xdr:col>9</xdr:col>
      <xdr:colOff>178072</xdr:colOff>
      <xdr:row>16</xdr:row>
      <xdr:rowOff>155058</xdr:rowOff>
    </xdr:from>
    <xdr:to>
      <xdr:col>9</xdr:col>
      <xdr:colOff>394072</xdr:colOff>
      <xdr:row>18</xdr:row>
      <xdr:rowOff>134058</xdr:rowOff>
    </xdr:to>
    <xdr:grpSp>
      <xdr:nvGrpSpPr>
        <xdr:cNvPr id="13" name="Группа 12"/>
        <xdr:cNvGrpSpPr/>
      </xdr:nvGrpSpPr>
      <xdr:grpSpPr>
        <a:xfrm rot="10800000">
          <a:off x="8464822" y="4368039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539723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39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202865" y="352425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40792</xdr:rowOff>
    </xdr:from>
    <xdr:ext cx="311496" cy="566950"/>
    <xdr:sp macro="" textlink="">
      <xdr:nvSpPr>
        <xdr:cNvPr id="4" name="TextBox 3"/>
        <xdr:cNvSpPr txBox="1"/>
      </xdr:nvSpPr>
      <xdr:spPr>
        <a:xfrm rot="16200000">
          <a:off x="8647458" y="1458057"/>
          <a:ext cx="5669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aseline="0"/>
            <a:t> </a:t>
          </a:r>
          <a:r>
            <a:rPr lang="uk-UA" sz="1400"/>
            <a:t>40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388328</xdr:colOff>
      <xdr:row>12</xdr:row>
      <xdr:rowOff>65942</xdr:rowOff>
    </xdr:from>
    <xdr:ext cx="617348" cy="311496"/>
    <xdr:sp macro="" textlink="">
      <xdr:nvSpPr>
        <xdr:cNvPr id="11" name="TextBox 10"/>
        <xdr:cNvSpPr txBox="1"/>
      </xdr:nvSpPr>
      <xdr:spPr>
        <a:xfrm>
          <a:off x="11107616" y="351692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40792</xdr:rowOff>
    </xdr:from>
    <xdr:ext cx="311496" cy="566950"/>
    <xdr:sp macro="" textlink="">
      <xdr:nvSpPr>
        <xdr:cNvPr id="4" name="TextBox 3"/>
        <xdr:cNvSpPr txBox="1"/>
      </xdr:nvSpPr>
      <xdr:spPr>
        <a:xfrm rot="16200000">
          <a:off x="8647458" y="1458057"/>
          <a:ext cx="5669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aseline="0"/>
            <a:t> </a:t>
          </a:r>
          <a:r>
            <a:rPr lang="uk-UA" sz="1400"/>
            <a:t>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388328</xdr:colOff>
      <xdr:row>12</xdr:row>
      <xdr:rowOff>65942</xdr:rowOff>
    </xdr:from>
    <xdr:ext cx="617348" cy="311496"/>
    <xdr:sp macro="" textlink="">
      <xdr:nvSpPr>
        <xdr:cNvPr id="11" name="TextBox 10"/>
        <xdr:cNvSpPr txBox="1"/>
      </xdr:nvSpPr>
      <xdr:spPr>
        <a:xfrm>
          <a:off x="11103953" y="3513992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198621</xdr:colOff>
      <xdr:row>4</xdr:row>
      <xdr:rowOff>794</xdr:rowOff>
    </xdr:from>
    <xdr:to>
      <xdr:col>9</xdr:col>
      <xdr:colOff>227135</xdr:colOff>
      <xdr:row>14</xdr:row>
      <xdr:rowOff>43961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325519" y="2694171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481108</xdr:colOff>
      <xdr:row>3</xdr:row>
      <xdr:rowOff>75739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041299" y="1469048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109904</xdr:colOff>
      <xdr:row>9</xdr:row>
      <xdr:rowOff>1</xdr:rowOff>
    </xdr:from>
    <xdr:to>
      <xdr:col>9</xdr:col>
      <xdr:colOff>325904</xdr:colOff>
      <xdr:row>10</xdr:row>
      <xdr:rowOff>169501</xdr:rowOff>
    </xdr:to>
    <xdr:grpSp>
      <xdr:nvGrpSpPr>
        <xdr:cNvPr id="8" name="Группа 7"/>
        <xdr:cNvGrpSpPr/>
      </xdr:nvGrpSpPr>
      <xdr:grpSpPr>
        <a:xfrm rot="10800000">
          <a:off x="8396654" y="287948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281442</xdr:colOff>
      <xdr:row>14</xdr:row>
      <xdr:rowOff>31294</xdr:rowOff>
    </xdr:from>
    <xdr:to>
      <xdr:col>10</xdr:col>
      <xdr:colOff>309956</xdr:colOff>
      <xdr:row>24</xdr:row>
      <xdr:rowOff>455461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8026000" y="5013602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607891</xdr:colOff>
      <xdr:row>23</xdr:row>
      <xdr:rowOff>157527</xdr:rowOff>
    </xdr:from>
    <xdr:ext cx="311496" cy="526363"/>
    <xdr:sp macro="" textlink="">
      <xdr:nvSpPr>
        <xdr:cNvPr id="12" name="TextBox 11"/>
        <xdr:cNvSpPr txBox="1"/>
      </xdr:nvSpPr>
      <xdr:spPr>
        <a:xfrm rot="16200000">
          <a:off x="8787207" y="5811442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twoCellAnchor>
    <xdr:from>
      <xdr:col>10</xdr:col>
      <xdr:colOff>178071</xdr:colOff>
      <xdr:row>16</xdr:row>
      <xdr:rowOff>177039</xdr:rowOff>
    </xdr:from>
    <xdr:to>
      <xdr:col>10</xdr:col>
      <xdr:colOff>394071</xdr:colOff>
      <xdr:row>18</xdr:row>
      <xdr:rowOff>156039</xdr:rowOff>
    </xdr:to>
    <xdr:grpSp>
      <xdr:nvGrpSpPr>
        <xdr:cNvPr id="13" name="Группа 12"/>
        <xdr:cNvGrpSpPr/>
      </xdr:nvGrpSpPr>
      <xdr:grpSpPr>
        <a:xfrm rot="10800000">
          <a:off x="9072956" y="439002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340303</xdr:colOff>
      <xdr:row>3</xdr:row>
      <xdr:rowOff>240114</xdr:rowOff>
    </xdr:from>
    <xdr:to>
      <xdr:col>11</xdr:col>
      <xdr:colOff>368817</xdr:colOff>
      <xdr:row>14</xdr:row>
      <xdr:rowOff>26838</xdr:rowOff>
    </xdr:to>
    <xdr:cxnSp macro="">
      <xdr:nvCxnSpPr>
        <xdr:cNvPr id="16" name="Прямая соединительная линия 15"/>
        <xdr:cNvCxnSpPr/>
      </xdr:nvCxnSpPr>
      <xdr:spPr>
        <a:xfrm rot="16200000" flipV="1">
          <a:off x="8692995" y="2679979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14655</xdr:colOff>
      <xdr:row>3</xdr:row>
      <xdr:rowOff>58616</xdr:rowOff>
    </xdr:from>
    <xdr:ext cx="311496" cy="526363"/>
    <xdr:sp macro="" textlink="">
      <xdr:nvSpPr>
        <xdr:cNvPr id="17" name="TextBox 16"/>
        <xdr:cNvSpPr txBox="1"/>
      </xdr:nvSpPr>
      <xdr:spPr>
        <a:xfrm rot="16200000">
          <a:off x="9410240" y="1455588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twoCellAnchor>
    <xdr:from>
      <xdr:col>11</xdr:col>
      <xdr:colOff>251586</xdr:colOff>
      <xdr:row>8</xdr:row>
      <xdr:rowOff>173378</xdr:rowOff>
    </xdr:from>
    <xdr:to>
      <xdr:col>11</xdr:col>
      <xdr:colOff>467586</xdr:colOff>
      <xdr:row>10</xdr:row>
      <xdr:rowOff>152378</xdr:rowOff>
    </xdr:to>
    <xdr:grpSp>
      <xdr:nvGrpSpPr>
        <xdr:cNvPr id="18" name="Группа 17"/>
        <xdr:cNvGrpSpPr/>
      </xdr:nvGrpSpPr>
      <xdr:grpSpPr>
        <a:xfrm rot="10800000">
          <a:off x="9754605" y="2862359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410308</xdr:colOff>
      <xdr:row>12</xdr:row>
      <xdr:rowOff>80597</xdr:rowOff>
    </xdr:from>
    <xdr:ext cx="617348" cy="311496"/>
    <xdr:sp macro="" textlink="">
      <xdr:nvSpPr>
        <xdr:cNvPr id="21" name="TextBox 20"/>
        <xdr:cNvSpPr txBox="1"/>
      </xdr:nvSpPr>
      <xdr:spPr>
        <a:xfrm>
          <a:off x="11129596" y="3531578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539723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39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327270</xdr:colOff>
      <xdr:row>6</xdr:row>
      <xdr:rowOff>123823</xdr:rowOff>
    </xdr:from>
    <xdr:to>
      <xdr:col>13</xdr:col>
      <xdr:colOff>278463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529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11</xdr:col>
      <xdr:colOff>424966</xdr:colOff>
      <xdr:row>15</xdr:row>
      <xdr:rowOff>7325</xdr:rowOff>
    </xdr:from>
    <xdr:to>
      <xdr:col>11</xdr:col>
      <xdr:colOff>439617</xdr:colOff>
      <xdr:row>24</xdr:row>
      <xdr:rowOff>432288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8858985" y="5089281"/>
          <a:ext cx="2139463" cy="146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1036057</xdr:colOff>
      <xdr:row>14</xdr:row>
      <xdr:rowOff>172275</xdr:rowOff>
    </xdr:from>
    <xdr:to>
      <xdr:col>14</xdr:col>
      <xdr:colOff>245544</xdr:colOff>
      <xdr:row>15</xdr:row>
      <xdr:rowOff>4365</xdr:rowOff>
    </xdr:to>
    <xdr:cxnSp macro="">
      <xdr:nvCxnSpPr>
        <xdr:cNvPr id="4" name="Прямая соединительная линия 3"/>
        <xdr:cNvCxnSpPr/>
      </xdr:nvCxnSpPr>
      <xdr:spPr>
        <a:xfrm rot="10800000" flipH="1" flipV="1">
          <a:off x="6598657" y="4001325"/>
          <a:ext cx="4972112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322607</xdr:colOff>
      <xdr:row>16</xdr:row>
      <xdr:rowOff>98511</xdr:rowOff>
    </xdr:from>
    <xdr:to>
      <xdr:col>11</xdr:col>
      <xdr:colOff>538607</xdr:colOff>
      <xdr:row>18</xdr:row>
      <xdr:rowOff>77511</xdr:rowOff>
    </xdr:to>
    <xdr:grpSp>
      <xdr:nvGrpSpPr>
        <xdr:cNvPr id="5" name="Группа 4"/>
        <xdr:cNvGrpSpPr/>
      </xdr:nvGrpSpPr>
      <xdr:grpSpPr>
        <a:xfrm rot="10800000">
          <a:off x="9825626" y="4311492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136743</xdr:colOff>
      <xdr:row>23</xdr:row>
      <xdr:rowOff>105046</xdr:rowOff>
    </xdr:from>
    <xdr:ext cx="311496" cy="526363"/>
    <xdr:sp macro="" textlink="">
      <xdr:nvSpPr>
        <xdr:cNvPr id="8" name="TextBox 7"/>
        <xdr:cNvSpPr txBox="1"/>
      </xdr:nvSpPr>
      <xdr:spPr>
        <a:xfrm rot="16200000">
          <a:off x="9525734" y="5756030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8</xdr:col>
      <xdr:colOff>319917</xdr:colOff>
      <xdr:row>23</xdr:row>
      <xdr:rowOff>53759</xdr:rowOff>
    </xdr:from>
    <xdr:ext cx="311496" cy="526363"/>
    <xdr:sp macro="" textlink="">
      <xdr:nvSpPr>
        <xdr:cNvPr id="9" name="TextBox 8"/>
        <xdr:cNvSpPr txBox="1"/>
      </xdr:nvSpPr>
      <xdr:spPr>
        <a:xfrm rot="16200000">
          <a:off x="7891098" y="570767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oneCellAnchor>
    <xdr:from>
      <xdr:col>5</xdr:col>
      <xdr:colOff>996463</xdr:colOff>
      <xdr:row>13</xdr:row>
      <xdr:rowOff>58614</xdr:rowOff>
    </xdr:from>
    <xdr:ext cx="617348" cy="311496"/>
    <xdr:sp macro="" textlink="">
      <xdr:nvSpPr>
        <xdr:cNvPr id="10" name="TextBox 9"/>
        <xdr:cNvSpPr txBox="1"/>
      </xdr:nvSpPr>
      <xdr:spPr>
        <a:xfrm>
          <a:off x="6559063" y="3697164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9</xdr:col>
      <xdr:colOff>29309</xdr:colOff>
      <xdr:row>14</xdr:row>
      <xdr:rowOff>183175</xdr:rowOff>
    </xdr:from>
    <xdr:to>
      <xdr:col>9</xdr:col>
      <xdr:colOff>51289</xdr:colOff>
      <xdr:row>24</xdr:row>
      <xdr:rowOff>373672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7269775" y="5048984"/>
          <a:ext cx="2095497" cy="2198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549520</xdr:colOff>
      <xdr:row>16</xdr:row>
      <xdr:rowOff>117230</xdr:rowOff>
    </xdr:from>
    <xdr:to>
      <xdr:col>9</xdr:col>
      <xdr:colOff>157385</xdr:colOff>
      <xdr:row>18</xdr:row>
      <xdr:rowOff>96230</xdr:rowOff>
    </xdr:to>
    <xdr:grpSp>
      <xdr:nvGrpSpPr>
        <xdr:cNvPr id="13" name="Группа 12"/>
        <xdr:cNvGrpSpPr/>
      </xdr:nvGrpSpPr>
      <xdr:grpSpPr>
        <a:xfrm rot="10800000">
          <a:off x="8228135" y="433021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410308</xdr:colOff>
      <xdr:row>13</xdr:row>
      <xdr:rowOff>73270</xdr:rowOff>
    </xdr:from>
    <xdr:ext cx="617348" cy="311496"/>
    <xdr:sp macro="" textlink="">
      <xdr:nvSpPr>
        <xdr:cNvPr id="16" name="TextBox 15"/>
        <xdr:cNvSpPr txBox="1"/>
      </xdr:nvSpPr>
      <xdr:spPr>
        <a:xfrm>
          <a:off x="11129596" y="371475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234463</xdr:colOff>
      <xdr:row>14</xdr:row>
      <xdr:rowOff>29306</xdr:rowOff>
    </xdr:from>
    <xdr:to>
      <xdr:col>10</xdr:col>
      <xdr:colOff>241789</xdr:colOff>
      <xdr:row>19</xdr:row>
      <xdr:rowOff>80595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8631116" y="4359519"/>
          <a:ext cx="1003789" cy="73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3098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51288</xdr:colOff>
      <xdr:row>19</xdr:row>
      <xdr:rowOff>87923</xdr:rowOff>
    </xdr:from>
    <xdr:to>
      <xdr:col>10</xdr:col>
      <xdr:colOff>412346</xdr:colOff>
      <xdr:row>21</xdr:row>
      <xdr:rowOff>65889</xdr:rowOff>
    </xdr:to>
    <xdr:grpSp>
      <xdr:nvGrpSpPr>
        <xdr:cNvPr id="19" name="Группа 18"/>
        <xdr:cNvGrpSpPr/>
      </xdr:nvGrpSpPr>
      <xdr:grpSpPr>
        <a:xfrm>
          <a:off x="8946173" y="4872404"/>
          <a:ext cx="361058" cy="358966"/>
          <a:chOff x="7114605" y="1263243"/>
          <a:chExt cx="361058" cy="363501"/>
        </a:xfrm>
      </xdr:grpSpPr>
      <xdr:sp macro="" textlink="">
        <xdr:nvSpPr>
          <xdr:cNvPr id="20" name="Хорда 1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1" name="Хорда 2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923335" y="5056309"/>
          <a:ext cx="24105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539723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39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3098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40792</xdr:rowOff>
    </xdr:from>
    <xdr:ext cx="311496" cy="566950"/>
    <xdr:sp macro="" textlink="">
      <xdr:nvSpPr>
        <xdr:cNvPr id="4" name="TextBox 3"/>
        <xdr:cNvSpPr txBox="1"/>
      </xdr:nvSpPr>
      <xdr:spPr>
        <a:xfrm rot="16200000">
          <a:off x="8637933" y="1454394"/>
          <a:ext cx="5669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>
              <a:solidFill>
                <a:srgbClr val="FF0000"/>
              </a:solidFill>
            </a:rPr>
            <a:t>Ø</a:t>
          </a:r>
          <a:r>
            <a:rPr lang="uk-UA" sz="1400">
              <a:solidFill>
                <a:srgbClr val="FF0000"/>
              </a:solidFill>
            </a:rPr>
            <a:t> </a:t>
          </a:r>
          <a:r>
            <a:rPr lang="uk-UA" sz="1400" baseline="0">
              <a:solidFill>
                <a:srgbClr val="FF0000"/>
              </a:solidFill>
            </a:rPr>
            <a:t> </a:t>
          </a:r>
          <a:r>
            <a:rPr lang="uk-UA" sz="1400">
              <a:solidFill>
                <a:srgbClr val="FF0000"/>
              </a:solidFill>
            </a:rPr>
            <a:t>25</a:t>
          </a:r>
          <a:endParaRPr lang="ru-RU" sz="14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388328</xdr:colOff>
      <xdr:row>12</xdr:row>
      <xdr:rowOff>65942</xdr:rowOff>
    </xdr:from>
    <xdr:ext cx="617348" cy="311496"/>
    <xdr:sp macro="" textlink="">
      <xdr:nvSpPr>
        <xdr:cNvPr id="11" name="TextBox 10"/>
        <xdr:cNvSpPr txBox="1"/>
      </xdr:nvSpPr>
      <xdr:spPr>
        <a:xfrm>
          <a:off x="11103953" y="3513992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447736</xdr:colOff>
      <xdr:row>3</xdr:row>
      <xdr:rowOff>220601</xdr:rowOff>
    </xdr:from>
    <xdr:to>
      <xdr:col>11</xdr:col>
      <xdr:colOff>476250</xdr:colOff>
      <xdr:row>14</xdr:row>
      <xdr:rowOff>7325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8793468" y="2657169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122088</xdr:colOff>
      <xdr:row>3</xdr:row>
      <xdr:rowOff>39103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9517673" y="143607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25</a:t>
          </a:r>
          <a:endParaRPr lang="ru-RU" sz="1400" b="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359019</xdr:colOff>
      <xdr:row>8</xdr:row>
      <xdr:rowOff>153865</xdr:rowOff>
    </xdr:from>
    <xdr:to>
      <xdr:col>11</xdr:col>
      <xdr:colOff>575019</xdr:colOff>
      <xdr:row>10</xdr:row>
      <xdr:rowOff>132865</xdr:rowOff>
    </xdr:to>
    <xdr:grpSp>
      <xdr:nvGrpSpPr>
        <xdr:cNvPr id="8" name="Группа 7"/>
        <xdr:cNvGrpSpPr/>
      </xdr:nvGrpSpPr>
      <xdr:grpSpPr>
        <a:xfrm rot="10800000">
          <a:off x="9862038" y="2842846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281443</xdr:colOff>
      <xdr:row>14</xdr:row>
      <xdr:rowOff>9313</xdr:rowOff>
    </xdr:from>
    <xdr:to>
      <xdr:col>9</xdr:col>
      <xdr:colOff>309957</xdr:colOff>
      <xdr:row>24</xdr:row>
      <xdr:rowOff>433480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7408341" y="4988690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607892</xdr:colOff>
      <xdr:row>23</xdr:row>
      <xdr:rowOff>135546</xdr:rowOff>
    </xdr:from>
    <xdr:ext cx="311496" cy="526363"/>
    <xdr:sp macro="" textlink="">
      <xdr:nvSpPr>
        <xdr:cNvPr id="12" name="TextBox 11"/>
        <xdr:cNvSpPr txBox="1"/>
      </xdr:nvSpPr>
      <xdr:spPr>
        <a:xfrm rot="16200000">
          <a:off x="8179073" y="578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twoCellAnchor>
    <xdr:from>
      <xdr:col>9</xdr:col>
      <xdr:colOff>178072</xdr:colOff>
      <xdr:row>16</xdr:row>
      <xdr:rowOff>155058</xdr:rowOff>
    </xdr:from>
    <xdr:to>
      <xdr:col>9</xdr:col>
      <xdr:colOff>394072</xdr:colOff>
      <xdr:row>18</xdr:row>
      <xdr:rowOff>134058</xdr:rowOff>
    </xdr:to>
    <xdr:grpSp>
      <xdr:nvGrpSpPr>
        <xdr:cNvPr id="13" name="Группа 12"/>
        <xdr:cNvGrpSpPr/>
      </xdr:nvGrpSpPr>
      <xdr:grpSpPr>
        <a:xfrm rot="10800000">
          <a:off x="8464822" y="4368039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16" name="TextBox 15"/>
        <xdr:cNvSpPr txBox="1"/>
      </xdr:nvSpPr>
      <xdr:spPr>
        <a:xfrm>
          <a:off x="11063654" y="3538904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40792</xdr:rowOff>
    </xdr:from>
    <xdr:ext cx="311496" cy="566950"/>
    <xdr:sp macro="" textlink="">
      <xdr:nvSpPr>
        <xdr:cNvPr id="4" name="TextBox 3"/>
        <xdr:cNvSpPr txBox="1"/>
      </xdr:nvSpPr>
      <xdr:spPr>
        <a:xfrm rot="16200000">
          <a:off x="8637933" y="1454394"/>
          <a:ext cx="5669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>
              <a:solidFill>
                <a:sysClr val="windowText" lastClr="000000"/>
              </a:solidFill>
            </a:rPr>
            <a:t>Ø</a:t>
          </a:r>
          <a:r>
            <a:rPr lang="uk-UA" sz="1400">
              <a:solidFill>
                <a:sysClr val="windowText" lastClr="000000"/>
              </a:solidFill>
            </a:rPr>
            <a:t> </a:t>
          </a:r>
          <a:r>
            <a:rPr lang="uk-UA" sz="1400" baseline="0">
              <a:solidFill>
                <a:sysClr val="windowText" lastClr="000000"/>
              </a:solidFill>
            </a:rPr>
            <a:t> </a:t>
          </a:r>
          <a:r>
            <a:rPr lang="uk-UA" sz="1400">
              <a:solidFill>
                <a:sysClr val="windowText" lastClr="000000"/>
              </a:solidFill>
            </a:rPr>
            <a:t>25</a:t>
          </a:r>
          <a:endParaRPr lang="ru-RU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388328</xdr:colOff>
      <xdr:row>12</xdr:row>
      <xdr:rowOff>65942</xdr:rowOff>
    </xdr:from>
    <xdr:ext cx="617348" cy="311496"/>
    <xdr:sp macro="" textlink="">
      <xdr:nvSpPr>
        <xdr:cNvPr id="11" name="TextBox 10"/>
        <xdr:cNvSpPr txBox="1"/>
      </xdr:nvSpPr>
      <xdr:spPr>
        <a:xfrm>
          <a:off x="11103953" y="3513992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234463</xdr:colOff>
      <xdr:row>14</xdr:row>
      <xdr:rowOff>29306</xdr:rowOff>
    </xdr:from>
    <xdr:to>
      <xdr:col>10</xdr:col>
      <xdr:colOff>241789</xdr:colOff>
      <xdr:row>20</xdr:row>
      <xdr:rowOff>80595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8535866" y="4454769"/>
          <a:ext cx="1194289" cy="73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41494</xdr:colOff>
      <xdr:row>24</xdr:row>
      <xdr:rowOff>97719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9437079" y="594213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256442</xdr:colOff>
      <xdr:row>20</xdr:row>
      <xdr:rowOff>80596</xdr:rowOff>
    </xdr:from>
    <xdr:to>
      <xdr:col>11</xdr:col>
      <xdr:colOff>337039</xdr:colOff>
      <xdr:row>20</xdr:row>
      <xdr:rowOff>95250</xdr:rowOff>
    </xdr:to>
    <xdr:cxnSp macro="">
      <xdr:nvCxnSpPr>
        <xdr:cNvPr id="14" name="Прямая соединительная линия 13"/>
        <xdr:cNvCxnSpPr/>
      </xdr:nvCxnSpPr>
      <xdr:spPr>
        <a:xfrm>
          <a:off x="9151327" y="5055577"/>
          <a:ext cx="68873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351695</xdr:colOff>
      <xdr:row>20</xdr:row>
      <xdr:rowOff>95250</xdr:rowOff>
    </xdr:from>
    <xdr:to>
      <xdr:col>11</xdr:col>
      <xdr:colOff>351697</xdr:colOff>
      <xdr:row>24</xdr:row>
      <xdr:rowOff>498231</xdr:rowOff>
    </xdr:to>
    <xdr:cxnSp macro="">
      <xdr:nvCxnSpPr>
        <xdr:cNvPr id="18" name="Прямая соединительная линия 17"/>
        <xdr:cNvCxnSpPr/>
      </xdr:nvCxnSpPr>
      <xdr:spPr>
        <a:xfrm rot="5400000" flipH="1" flipV="1">
          <a:off x="9272224" y="5652721"/>
          <a:ext cx="1164981" cy="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539723</xdr:colOff>
      <xdr:row>24</xdr:row>
      <xdr:rowOff>59554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7354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10</xdr:col>
      <xdr:colOff>269215</xdr:colOff>
      <xdr:row>24</xdr:row>
      <xdr:rowOff>45843</xdr:rowOff>
    </xdr:from>
    <xdr:ext cx="264560" cy="1125373"/>
    <xdr:sp macro="" textlink="">
      <xdr:nvSpPr>
        <xdr:cNvPr id="12" name="TextBox 11"/>
        <xdr:cNvSpPr txBox="1"/>
      </xdr:nvSpPr>
      <xdr:spPr>
        <a:xfrm rot="16200000">
          <a:off x="8733693" y="6213231"/>
          <a:ext cx="11253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на дит. лікарню</a:t>
          </a: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539724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40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40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488436</xdr:colOff>
      <xdr:row>2</xdr:row>
      <xdr:rowOff>625413</xdr:rowOff>
    </xdr:from>
    <xdr:ext cx="311496" cy="657937"/>
    <xdr:sp macro="" textlink="">
      <xdr:nvSpPr>
        <xdr:cNvPr id="4" name="TextBox 3"/>
        <xdr:cNvSpPr txBox="1"/>
      </xdr:nvSpPr>
      <xdr:spPr>
        <a:xfrm rot="16200000">
          <a:off x="8601965" y="1458057"/>
          <a:ext cx="65793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>
              <a:solidFill>
                <a:sysClr val="windowText" lastClr="000000"/>
              </a:solidFill>
            </a:rPr>
            <a:t>Ø</a:t>
          </a:r>
          <a:r>
            <a:rPr lang="uk-UA" sz="1400">
              <a:solidFill>
                <a:sysClr val="windowText" lastClr="000000"/>
              </a:solidFill>
            </a:rPr>
            <a:t> </a:t>
          </a:r>
          <a:r>
            <a:rPr lang="uk-UA" sz="1400" baseline="0">
              <a:solidFill>
                <a:sysClr val="windowText" lastClr="000000"/>
              </a:solidFill>
            </a:rPr>
            <a:t> </a:t>
          </a:r>
          <a:r>
            <a:rPr lang="uk-UA" sz="1400">
              <a:solidFill>
                <a:sysClr val="windowText" lastClr="000000"/>
              </a:solidFill>
            </a:rPr>
            <a:t>100</a:t>
          </a:r>
          <a:endParaRPr lang="ru-RU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388328</xdr:colOff>
      <xdr:row>12</xdr:row>
      <xdr:rowOff>65942</xdr:rowOff>
    </xdr:from>
    <xdr:ext cx="617348" cy="311496"/>
    <xdr:sp macro="" textlink="">
      <xdr:nvSpPr>
        <xdr:cNvPr id="11" name="TextBox 10"/>
        <xdr:cNvSpPr txBox="1"/>
      </xdr:nvSpPr>
      <xdr:spPr>
        <a:xfrm>
          <a:off x="11103953" y="3513992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10</xdr:col>
      <xdr:colOff>218345</xdr:colOff>
      <xdr:row>2</xdr:row>
      <xdr:rowOff>23443</xdr:rowOff>
    </xdr:from>
    <xdr:ext cx="264560" cy="1287404"/>
    <xdr:sp macro="" textlink="">
      <xdr:nvSpPr>
        <xdr:cNvPr id="12" name="TextBox 11"/>
        <xdr:cNvSpPr txBox="1"/>
      </xdr:nvSpPr>
      <xdr:spPr>
        <a:xfrm rot="16200000">
          <a:off x="8601808" y="1194288"/>
          <a:ext cx="12874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на вул.</a:t>
          </a:r>
          <a:r>
            <a:rPr lang="ru-RU" sz="1100" baseline="0"/>
            <a:t> Короленко</a:t>
          </a:r>
          <a:endParaRPr lang="ru-RU" sz="1100"/>
        </a:p>
      </xdr:txBody>
    </xdr:sp>
    <xdr:clientData/>
  </xdr:oneCellAnchor>
  <xdr:twoCellAnchor>
    <xdr:from>
      <xdr:col>8</xdr:col>
      <xdr:colOff>455540</xdr:colOff>
      <xdr:row>13</xdr:row>
      <xdr:rowOff>101308</xdr:rowOff>
    </xdr:from>
    <xdr:to>
      <xdr:col>9</xdr:col>
      <xdr:colOff>207405</xdr:colOff>
      <xdr:row>14</xdr:row>
      <xdr:rowOff>126808</xdr:rowOff>
    </xdr:to>
    <xdr:grpSp>
      <xdr:nvGrpSpPr>
        <xdr:cNvPr id="13" name="Группа 12"/>
        <xdr:cNvGrpSpPr/>
      </xdr:nvGrpSpPr>
      <xdr:grpSpPr>
        <a:xfrm rot="16200000">
          <a:off x="8206155" y="3670789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272365</xdr:colOff>
      <xdr:row>13</xdr:row>
      <xdr:rowOff>86654</xdr:rowOff>
    </xdr:from>
    <xdr:to>
      <xdr:col>12</xdr:col>
      <xdr:colOff>24230</xdr:colOff>
      <xdr:row>14</xdr:row>
      <xdr:rowOff>112154</xdr:rowOff>
    </xdr:to>
    <xdr:grpSp>
      <xdr:nvGrpSpPr>
        <xdr:cNvPr id="16" name="Группа 15"/>
        <xdr:cNvGrpSpPr/>
      </xdr:nvGrpSpPr>
      <xdr:grpSpPr>
        <a:xfrm rot="16200000">
          <a:off x="9847384" y="365613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212480</xdr:colOff>
      <xdr:row>7</xdr:row>
      <xdr:rowOff>109904</xdr:rowOff>
    </xdr:from>
    <xdr:to>
      <xdr:col>10</xdr:col>
      <xdr:colOff>234462</xdr:colOff>
      <xdr:row>14</xdr:row>
      <xdr:rowOff>29308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8491904" y="3223846"/>
          <a:ext cx="1252904" cy="2198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561705</xdr:colOff>
      <xdr:row>3</xdr:row>
      <xdr:rowOff>33465</xdr:rowOff>
    </xdr:from>
    <xdr:ext cx="311496" cy="566950"/>
    <xdr:sp macro="" textlink="">
      <xdr:nvSpPr>
        <xdr:cNvPr id="4" name="TextBox 3"/>
        <xdr:cNvSpPr txBox="1"/>
      </xdr:nvSpPr>
      <xdr:spPr>
        <a:xfrm rot="16200000">
          <a:off x="8112593" y="1450730"/>
          <a:ext cx="5669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>
              <a:solidFill>
                <a:sysClr val="windowText" lastClr="000000"/>
              </a:solidFill>
            </a:rPr>
            <a:t>Ø</a:t>
          </a:r>
          <a:r>
            <a:rPr lang="uk-UA" sz="1400">
              <a:solidFill>
                <a:sysClr val="windowText" lastClr="000000"/>
              </a:solidFill>
            </a:rPr>
            <a:t> </a:t>
          </a:r>
          <a:r>
            <a:rPr lang="uk-UA" sz="1400" baseline="0">
              <a:solidFill>
                <a:sysClr val="windowText" lastClr="000000"/>
              </a:solidFill>
            </a:rPr>
            <a:t> 5</a:t>
          </a:r>
          <a:r>
            <a:rPr lang="uk-UA" sz="1400">
              <a:solidFill>
                <a:sysClr val="windowText" lastClr="000000"/>
              </a:solidFill>
            </a:rPr>
            <a:t>0</a:t>
          </a:r>
          <a:endParaRPr lang="ru-RU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388328</xdr:colOff>
      <xdr:row>12</xdr:row>
      <xdr:rowOff>65942</xdr:rowOff>
    </xdr:from>
    <xdr:ext cx="617348" cy="311496"/>
    <xdr:sp macro="" textlink="">
      <xdr:nvSpPr>
        <xdr:cNvPr id="11" name="TextBox 10"/>
        <xdr:cNvSpPr txBox="1"/>
      </xdr:nvSpPr>
      <xdr:spPr>
        <a:xfrm>
          <a:off x="11103953" y="3513992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9</xdr:col>
      <xdr:colOff>271096</xdr:colOff>
      <xdr:row>7</xdr:row>
      <xdr:rowOff>102577</xdr:rowOff>
    </xdr:from>
    <xdr:to>
      <xdr:col>10</xdr:col>
      <xdr:colOff>219807</xdr:colOff>
      <xdr:row>7</xdr:row>
      <xdr:rowOff>104165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8557846" y="2601058"/>
          <a:ext cx="556846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271096</xdr:colOff>
      <xdr:row>4</xdr:row>
      <xdr:rowOff>21981</xdr:rowOff>
    </xdr:from>
    <xdr:to>
      <xdr:col>9</xdr:col>
      <xdr:colOff>278423</xdr:colOff>
      <xdr:row>7</xdr:row>
      <xdr:rowOff>102577</xdr:rowOff>
    </xdr:to>
    <xdr:cxnSp macro="">
      <xdr:nvCxnSpPr>
        <xdr:cNvPr id="24" name="Прямая соединительная линия 23"/>
        <xdr:cNvCxnSpPr/>
      </xdr:nvCxnSpPr>
      <xdr:spPr>
        <a:xfrm rot="16200000" flipV="1">
          <a:off x="8044962" y="2080846"/>
          <a:ext cx="1033096" cy="73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327270</xdr:colOff>
      <xdr:row>6</xdr:row>
      <xdr:rowOff>123823</xdr:rowOff>
    </xdr:from>
    <xdr:to>
      <xdr:col>13</xdr:col>
      <xdr:colOff>278463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529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11</xdr:col>
      <xdr:colOff>424966</xdr:colOff>
      <xdr:row>15</xdr:row>
      <xdr:rowOff>7325</xdr:rowOff>
    </xdr:from>
    <xdr:to>
      <xdr:col>11</xdr:col>
      <xdr:colOff>439617</xdr:colOff>
      <xdr:row>24</xdr:row>
      <xdr:rowOff>432288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8858985" y="5089281"/>
          <a:ext cx="2139463" cy="146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1036057</xdr:colOff>
      <xdr:row>14</xdr:row>
      <xdr:rowOff>172275</xdr:rowOff>
    </xdr:from>
    <xdr:to>
      <xdr:col>14</xdr:col>
      <xdr:colOff>245544</xdr:colOff>
      <xdr:row>15</xdr:row>
      <xdr:rowOff>4365</xdr:rowOff>
    </xdr:to>
    <xdr:cxnSp macro="">
      <xdr:nvCxnSpPr>
        <xdr:cNvPr id="4" name="Прямая соединительная линия 3"/>
        <xdr:cNvCxnSpPr/>
      </xdr:nvCxnSpPr>
      <xdr:spPr>
        <a:xfrm rot="10800000" flipH="1" flipV="1">
          <a:off x="6598657" y="4001325"/>
          <a:ext cx="4972112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322607</xdr:colOff>
      <xdr:row>16</xdr:row>
      <xdr:rowOff>98511</xdr:rowOff>
    </xdr:from>
    <xdr:to>
      <xdr:col>11</xdr:col>
      <xdr:colOff>538607</xdr:colOff>
      <xdr:row>18</xdr:row>
      <xdr:rowOff>77511</xdr:rowOff>
    </xdr:to>
    <xdr:grpSp>
      <xdr:nvGrpSpPr>
        <xdr:cNvPr id="5" name="Группа 4"/>
        <xdr:cNvGrpSpPr/>
      </xdr:nvGrpSpPr>
      <xdr:grpSpPr>
        <a:xfrm rot="10800000">
          <a:off x="9825626" y="4311492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136743</xdr:colOff>
      <xdr:row>23</xdr:row>
      <xdr:rowOff>105046</xdr:rowOff>
    </xdr:from>
    <xdr:ext cx="311496" cy="526363"/>
    <xdr:sp macro="" textlink="">
      <xdr:nvSpPr>
        <xdr:cNvPr id="8" name="TextBox 7"/>
        <xdr:cNvSpPr txBox="1"/>
      </xdr:nvSpPr>
      <xdr:spPr>
        <a:xfrm rot="16200000">
          <a:off x="9532328" y="57589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8</xdr:col>
      <xdr:colOff>319917</xdr:colOff>
      <xdr:row>23</xdr:row>
      <xdr:rowOff>53759</xdr:rowOff>
    </xdr:from>
    <xdr:ext cx="311496" cy="526363"/>
    <xdr:sp macro="" textlink="">
      <xdr:nvSpPr>
        <xdr:cNvPr id="9" name="TextBox 8"/>
        <xdr:cNvSpPr txBox="1"/>
      </xdr:nvSpPr>
      <xdr:spPr>
        <a:xfrm rot="16200000">
          <a:off x="7891098" y="570767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996463</xdr:colOff>
      <xdr:row>13</xdr:row>
      <xdr:rowOff>58614</xdr:rowOff>
    </xdr:from>
    <xdr:ext cx="617348" cy="311496"/>
    <xdr:sp macro="" textlink="">
      <xdr:nvSpPr>
        <xdr:cNvPr id="10" name="TextBox 9"/>
        <xdr:cNvSpPr txBox="1"/>
      </xdr:nvSpPr>
      <xdr:spPr>
        <a:xfrm>
          <a:off x="6559063" y="3697164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9</xdr:col>
      <xdr:colOff>29309</xdr:colOff>
      <xdr:row>14</xdr:row>
      <xdr:rowOff>183175</xdr:rowOff>
    </xdr:from>
    <xdr:to>
      <xdr:col>9</xdr:col>
      <xdr:colOff>51289</xdr:colOff>
      <xdr:row>24</xdr:row>
      <xdr:rowOff>373672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7269775" y="5048984"/>
          <a:ext cx="2095497" cy="2198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549520</xdr:colOff>
      <xdr:row>16</xdr:row>
      <xdr:rowOff>117230</xdr:rowOff>
    </xdr:from>
    <xdr:to>
      <xdr:col>9</xdr:col>
      <xdr:colOff>157385</xdr:colOff>
      <xdr:row>18</xdr:row>
      <xdr:rowOff>96230</xdr:rowOff>
    </xdr:to>
    <xdr:grpSp>
      <xdr:nvGrpSpPr>
        <xdr:cNvPr id="13" name="Группа 12"/>
        <xdr:cNvGrpSpPr/>
      </xdr:nvGrpSpPr>
      <xdr:grpSpPr>
        <a:xfrm rot="10800000">
          <a:off x="8228135" y="433021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410308</xdr:colOff>
      <xdr:row>13</xdr:row>
      <xdr:rowOff>73270</xdr:rowOff>
    </xdr:from>
    <xdr:ext cx="617348" cy="311496"/>
    <xdr:sp macro="" textlink="">
      <xdr:nvSpPr>
        <xdr:cNvPr id="16" name="TextBox 15"/>
        <xdr:cNvSpPr txBox="1"/>
      </xdr:nvSpPr>
      <xdr:spPr>
        <a:xfrm>
          <a:off x="11125933" y="37118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40792</xdr:rowOff>
    </xdr:from>
    <xdr:ext cx="311496" cy="566950"/>
    <xdr:sp macro="" textlink="">
      <xdr:nvSpPr>
        <xdr:cNvPr id="4" name="TextBox 3"/>
        <xdr:cNvSpPr txBox="1"/>
      </xdr:nvSpPr>
      <xdr:spPr>
        <a:xfrm rot="16200000">
          <a:off x="8647458" y="1458057"/>
          <a:ext cx="5669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>
              <a:solidFill>
                <a:sysClr val="windowText" lastClr="000000"/>
              </a:solidFill>
            </a:rPr>
            <a:t>Ø</a:t>
          </a:r>
          <a:r>
            <a:rPr lang="uk-UA" sz="1400">
              <a:solidFill>
                <a:sysClr val="windowText" lastClr="000000"/>
              </a:solidFill>
            </a:rPr>
            <a:t> </a:t>
          </a:r>
          <a:r>
            <a:rPr lang="uk-UA" sz="1400" baseline="0">
              <a:solidFill>
                <a:sysClr val="windowText" lastClr="000000"/>
              </a:solidFill>
            </a:rPr>
            <a:t> </a:t>
          </a:r>
          <a:r>
            <a:rPr lang="uk-UA" sz="1400">
              <a:solidFill>
                <a:sysClr val="windowText" lastClr="000000"/>
              </a:solidFill>
            </a:rPr>
            <a:t>40</a:t>
          </a:r>
          <a:endParaRPr lang="ru-RU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388328</xdr:colOff>
      <xdr:row>12</xdr:row>
      <xdr:rowOff>65942</xdr:rowOff>
    </xdr:from>
    <xdr:ext cx="617348" cy="311496"/>
    <xdr:sp macro="" textlink="">
      <xdr:nvSpPr>
        <xdr:cNvPr id="11" name="TextBox 10"/>
        <xdr:cNvSpPr txBox="1"/>
      </xdr:nvSpPr>
      <xdr:spPr>
        <a:xfrm>
          <a:off x="11103953" y="3513992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539724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40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447736</xdr:colOff>
      <xdr:row>3</xdr:row>
      <xdr:rowOff>220601</xdr:rowOff>
    </xdr:from>
    <xdr:to>
      <xdr:col>11</xdr:col>
      <xdr:colOff>476250</xdr:colOff>
      <xdr:row>14</xdr:row>
      <xdr:rowOff>7325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8793468" y="2657169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122088</xdr:colOff>
      <xdr:row>3</xdr:row>
      <xdr:rowOff>39103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9526047" y="1432412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50</a:t>
          </a:r>
          <a:endParaRPr lang="ru-RU" sz="1400" b="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359019</xdr:colOff>
      <xdr:row>8</xdr:row>
      <xdr:rowOff>153865</xdr:rowOff>
    </xdr:from>
    <xdr:to>
      <xdr:col>11</xdr:col>
      <xdr:colOff>575019</xdr:colOff>
      <xdr:row>10</xdr:row>
      <xdr:rowOff>132865</xdr:rowOff>
    </xdr:to>
    <xdr:grpSp>
      <xdr:nvGrpSpPr>
        <xdr:cNvPr id="8" name="Группа 7"/>
        <xdr:cNvGrpSpPr/>
      </xdr:nvGrpSpPr>
      <xdr:grpSpPr>
        <a:xfrm rot="10800000">
          <a:off x="9870412" y="2841276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356284</xdr:colOff>
      <xdr:row>14</xdr:row>
      <xdr:rowOff>16117</xdr:rowOff>
    </xdr:from>
    <xdr:to>
      <xdr:col>10</xdr:col>
      <xdr:colOff>384798</xdr:colOff>
      <xdr:row>24</xdr:row>
      <xdr:rowOff>440284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8105028" y="4996855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70412</xdr:colOff>
      <xdr:row>23</xdr:row>
      <xdr:rowOff>142350</xdr:rowOff>
    </xdr:from>
    <xdr:ext cx="311496" cy="526363"/>
    <xdr:sp macro="" textlink="">
      <xdr:nvSpPr>
        <xdr:cNvPr id="12" name="TextBox 11"/>
        <xdr:cNvSpPr txBox="1"/>
      </xdr:nvSpPr>
      <xdr:spPr>
        <a:xfrm rot="16200000">
          <a:off x="8862049" y="579469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76</a:t>
          </a:r>
          <a:endParaRPr lang="ru-RU" sz="1400"/>
        </a:p>
      </xdr:txBody>
    </xdr:sp>
    <xdr:clientData/>
  </xdr:oneCellAnchor>
  <xdr:twoCellAnchor>
    <xdr:from>
      <xdr:col>10</xdr:col>
      <xdr:colOff>252913</xdr:colOff>
      <xdr:row>16</xdr:row>
      <xdr:rowOff>161862</xdr:rowOff>
    </xdr:from>
    <xdr:to>
      <xdr:col>10</xdr:col>
      <xdr:colOff>468913</xdr:colOff>
      <xdr:row>18</xdr:row>
      <xdr:rowOff>140862</xdr:rowOff>
    </xdr:to>
    <xdr:grpSp>
      <xdr:nvGrpSpPr>
        <xdr:cNvPr id="13" name="Группа 12"/>
        <xdr:cNvGrpSpPr/>
      </xdr:nvGrpSpPr>
      <xdr:grpSpPr>
        <a:xfrm rot="10800000">
          <a:off x="9151984" y="4373273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16" name="TextBox 15"/>
        <xdr:cNvSpPr txBox="1"/>
      </xdr:nvSpPr>
      <xdr:spPr>
        <a:xfrm>
          <a:off x="11059991" y="353597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179499</xdr:colOff>
      <xdr:row>19</xdr:row>
      <xdr:rowOff>158040</xdr:rowOff>
    </xdr:from>
    <xdr:to>
      <xdr:col>10</xdr:col>
      <xdr:colOff>540557</xdr:colOff>
      <xdr:row>21</xdr:row>
      <xdr:rowOff>136006</xdr:rowOff>
    </xdr:to>
    <xdr:grpSp>
      <xdr:nvGrpSpPr>
        <xdr:cNvPr id="26" name="Группа 25"/>
        <xdr:cNvGrpSpPr/>
      </xdr:nvGrpSpPr>
      <xdr:grpSpPr>
        <a:xfrm>
          <a:off x="9078570" y="4940951"/>
          <a:ext cx="361058" cy="358966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11</xdr:col>
      <xdr:colOff>453787</xdr:colOff>
      <xdr:row>0</xdr:row>
      <xdr:rowOff>226570</xdr:rowOff>
    </xdr:from>
    <xdr:ext cx="264560" cy="1920526"/>
    <xdr:sp macro="" textlink="">
      <xdr:nvSpPr>
        <xdr:cNvPr id="27" name="TextBox 26"/>
        <xdr:cNvSpPr txBox="1"/>
      </xdr:nvSpPr>
      <xdr:spPr>
        <a:xfrm rot="16200000">
          <a:off x="9137197" y="1054553"/>
          <a:ext cx="19205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на пров. 2-й Шевченківський</a:t>
          </a: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539724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09515" y="5946530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539724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40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198621</xdr:colOff>
      <xdr:row>4</xdr:row>
      <xdr:rowOff>794</xdr:rowOff>
    </xdr:from>
    <xdr:to>
      <xdr:col>9</xdr:col>
      <xdr:colOff>227135</xdr:colOff>
      <xdr:row>14</xdr:row>
      <xdr:rowOff>43961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335044" y="2697102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481108</xdr:colOff>
      <xdr:row>3</xdr:row>
      <xdr:rowOff>75739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052289" y="147271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16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109904</xdr:colOff>
      <xdr:row>9</xdr:row>
      <xdr:rowOff>1</xdr:rowOff>
    </xdr:from>
    <xdr:to>
      <xdr:col>9</xdr:col>
      <xdr:colOff>325904</xdr:colOff>
      <xdr:row>10</xdr:row>
      <xdr:rowOff>169501</xdr:rowOff>
    </xdr:to>
    <xdr:grpSp>
      <xdr:nvGrpSpPr>
        <xdr:cNvPr id="8" name="Группа 7"/>
        <xdr:cNvGrpSpPr/>
      </xdr:nvGrpSpPr>
      <xdr:grpSpPr>
        <a:xfrm rot="10800000">
          <a:off x="8396654" y="287948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281442</xdr:colOff>
      <xdr:row>14</xdr:row>
      <xdr:rowOff>31294</xdr:rowOff>
    </xdr:from>
    <xdr:to>
      <xdr:col>10</xdr:col>
      <xdr:colOff>309956</xdr:colOff>
      <xdr:row>24</xdr:row>
      <xdr:rowOff>455461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8026000" y="5013602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607891</xdr:colOff>
      <xdr:row>23</xdr:row>
      <xdr:rowOff>157527</xdr:rowOff>
    </xdr:from>
    <xdr:ext cx="311496" cy="526363"/>
    <xdr:sp macro="" textlink="">
      <xdr:nvSpPr>
        <xdr:cNvPr id="12" name="TextBox 11"/>
        <xdr:cNvSpPr txBox="1"/>
      </xdr:nvSpPr>
      <xdr:spPr>
        <a:xfrm rot="16200000">
          <a:off x="8787207" y="5811442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twoCellAnchor>
    <xdr:from>
      <xdr:col>10</xdr:col>
      <xdr:colOff>178071</xdr:colOff>
      <xdr:row>16</xdr:row>
      <xdr:rowOff>177039</xdr:rowOff>
    </xdr:from>
    <xdr:to>
      <xdr:col>10</xdr:col>
      <xdr:colOff>394071</xdr:colOff>
      <xdr:row>18</xdr:row>
      <xdr:rowOff>156039</xdr:rowOff>
    </xdr:to>
    <xdr:grpSp>
      <xdr:nvGrpSpPr>
        <xdr:cNvPr id="13" name="Группа 12"/>
        <xdr:cNvGrpSpPr/>
      </xdr:nvGrpSpPr>
      <xdr:grpSpPr>
        <a:xfrm rot="10800000">
          <a:off x="9072956" y="439002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340303</xdr:colOff>
      <xdr:row>3</xdr:row>
      <xdr:rowOff>240114</xdr:rowOff>
    </xdr:from>
    <xdr:to>
      <xdr:col>11</xdr:col>
      <xdr:colOff>368817</xdr:colOff>
      <xdr:row>14</xdr:row>
      <xdr:rowOff>26838</xdr:rowOff>
    </xdr:to>
    <xdr:cxnSp macro="">
      <xdr:nvCxnSpPr>
        <xdr:cNvPr id="16" name="Прямая соединительная линия 15"/>
        <xdr:cNvCxnSpPr/>
      </xdr:nvCxnSpPr>
      <xdr:spPr>
        <a:xfrm rot="16200000" flipV="1">
          <a:off x="8692995" y="2679979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14655</xdr:colOff>
      <xdr:row>3</xdr:row>
      <xdr:rowOff>58616</xdr:rowOff>
    </xdr:from>
    <xdr:ext cx="311496" cy="526363"/>
    <xdr:sp macro="" textlink="">
      <xdr:nvSpPr>
        <xdr:cNvPr id="17" name="TextBox 16"/>
        <xdr:cNvSpPr txBox="1"/>
      </xdr:nvSpPr>
      <xdr:spPr>
        <a:xfrm rot="16200000">
          <a:off x="9410240" y="1455588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twoCellAnchor>
    <xdr:from>
      <xdr:col>11</xdr:col>
      <xdr:colOff>251586</xdr:colOff>
      <xdr:row>8</xdr:row>
      <xdr:rowOff>173378</xdr:rowOff>
    </xdr:from>
    <xdr:to>
      <xdr:col>11</xdr:col>
      <xdr:colOff>467586</xdr:colOff>
      <xdr:row>10</xdr:row>
      <xdr:rowOff>152378</xdr:rowOff>
    </xdr:to>
    <xdr:grpSp>
      <xdr:nvGrpSpPr>
        <xdr:cNvPr id="18" name="Группа 17"/>
        <xdr:cNvGrpSpPr/>
      </xdr:nvGrpSpPr>
      <xdr:grpSpPr>
        <a:xfrm rot="10800000">
          <a:off x="9754605" y="2862359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410308</xdr:colOff>
      <xdr:row>12</xdr:row>
      <xdr:rowOff>80597</xdr:rowOff>
    </xdr:from>
    <xdr:ext cx="617348" cy="311496"/>
    <xdr:sp macro="" textlink="">
      <xdr:nvSpPr>
        <xdr:cNvPr id="21" name="TextBox 20"/>
        <xdr:cNvSpPr txBox="1"/>
      </xdr:nvSpPr>
      <xdr:spPr>
        <a:xfrm>
          <a:off x="11125933" y="352864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293870</xdr:colOff>
      <xdr:row>3</xdr:row>
      <xdr:rowOff>220601</xdr:rowOff>
    </xdr:from>
    <xdr:to>
      <xdr:col>9</xdr:col>
      <xdr:colOff>322384</xdr:colOff>
      <xdr:row>14</xdr:row>
      <xdr:rowOff>7325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430293" y="2660466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576357</xdr:colOff>
      <xdr:row>3</xdr:row>
      <xdr:rowOff>39103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147538" y="143607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25</a:t>
          </a:r>
          <a:endParaRPr lang="ru-RU" sz="1400" b="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205153</xdr:colOff>
      <xdr:row>8</xdr:row>
      <xdr:rowOff>153865</xdr:rowOff>
    </xdr:from>
    <xdr:to>
      <xdr:col>9</xdr:col>
      <xdr:colOff>421153</xdr:colOff>
      <xdr:row>10</xdr:row>
      <xdr:rowOff>132865</xdr:rowOff>
    </xdr:to>
    <xdr:grpSp>
      <xdr:nvGrpSpPr>
        <xdr:cNvPr id="8" name="Группа 7"/>
        <xdr:cNvGrpSpPr/>
      </xdr:nvGrpSpPr>
      <xdr:grpSpPr>
        <a:xfrm rot="10800000">
          <a:off x="8491903" y="2842846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603829</xdr:colOff>
      <xdr:row>14</xdr:row>
      <xdr:rowOff>23967</xdr:rowOff>
    </xdr:from>
    <xdr:to>
      <xdr:col>12</xdr:col>
      <xdr:colOff>24208</xdr:colOff>
      <xdr:row>24</xdr:row>
      <xdr:rowOff>448134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8956521" y="5006275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322143</xdr:colOff>
      <xdr:row>23</xdr:row>
      <xdr:rowOff>150200</xdr:rowOff>
    </xdr:from>
    <xdr:ext cx="311496" cy="526363"/>
    <xdr:sp macro="" textlink="">
      <xdr:nvSpPr>
        <xdr:cNvPr id="12" name="TextBox 11"/>
        <xdr:cNvSpPr txBox="1"/>
      </xdr:nvSpPr>
      <xdr:spPr>
        <a:xfrm rot="16200000">
          <a:off x="9717728" y="580411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twoCellAnchor>
    <xdr:from>
      <xdr:col>11</xdr:col>
      <xdr:colOff>500458</xdr:colOff>
      <xdr:row>16</xdr:row>
      <xdr:rowOff>169712</xdr:rowOff>
    </xdr:from>
    <xdr:to>
      <xdr:col>12</xdr:col>
      <xdr:colOff>108323</xdr:colOff>
      <xdr:row>18</xdr:row>
      <xdr:rowOff>148712</xdr:rowOff>
    </xdr:to>
    <xdr:grpSp>
      <xdr:nvGrpSpPr>
        <xdr:cNvPr id="13" name="Группа 12"/>
        <xdr:cNvGrpSpPr/>
      </xdr:nvGrpSpPr>
      <xdr:grpSpPr>
        <a:xfrm rot="10800000">
          <a:off x="10003477" y="4382693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16" name="TextBox 15"/>
        <xdr:cNvSpPr txBox="1"/>
      </xdr:nvSpPr>
      <xdr:spPr>
        <a:xfrm>
          <a:off x="11059991" y="353597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235254</xdr:colOff>
      <xdr:row>3</xdr:row>
      <xdr:rowOff>242582</xdr:rowOff>
    </xdr:from>
    <xdr:to>
      <xdr:col>10</xdr:col>
      <xdr:colOff>263768</xdr:colOff>
      <xdr:row>14</xdr:row>
      <xdr:rowOff>29306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79812" y="2682447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517741</xdr:colOff>
      <xdr:row>3</xdr:row>
      <xdr:rowOff>15592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51565" y="145805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100</a:t>
          </a:r>
          <a:endParaRPr lang="ru-RU" sz="1400" b="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146537</xdr:colOff>
      <xdr:row>8</xdr:row>
      <xdr:rowOff>175846</xdr:rowOff>
    </xdr:from>
    <xdr:to>
      <xdr:col>10</xdr:col>
      <xdr:colOff>362537</xdr:colOff>
      <xdr:row>10</xdr:row>
      <xdr:rowOff>154846</xdr:rowOff>
    </xdr:to>
    <xdr:grpSp>
      <xdr:nvGrpSpPr>
        <xdr:cNvPr id="8" name="Группа 7"/>
        <xdr:cNvGrpSpPr/>
      </xdr:nvGrpSpPr>
      <xdr:grpSpPr>
        <a:xfrm rot="10800000">
          <a:off x="9041422" y="2864827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266791</xdr:colOff>
      <xdr:row>14</xdr:row>
      <xdr:rowOff>16640</xdr:rowOff>
    </xdr:from>
    <xdr:to>
      <xdr:col>10</xdr:col>
      <xdr:colOff>295305</xdr:colOff>
      <xdr:row>24</xdr:row>
      <xdr:rowOff>440807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8011349" y="4998948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593240</xdr:colOff>
      <xdr:row>23</xdr:row>
      <xdr:rowOff>97381</xdr:rowOff>
    </xdr:from>
    <xdr:ext cx="311496" cy="617348"/>
    <xdr:sp macro="" textlink="">
      <xdr:nvSpPr>
        <xdr:cNvPr id="12" name="TextBox 11"/>
        <xdr:cNvSpPr txBox="1"/>
      </xdr:nvSpPr>
      <xdr:spPr>
        <a:xfrm rot="16200000">
          <a:off x="8727064" y="5796788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163420</xdr:colOff>
      <xdr:row>16</xdr:row>
      <xdr:rowOff>162385</xdr:rowOff>
    </xdr:from>
    <xdr:to>
      <xdr:col>10</xdr:col>
      <xdr:colOff>379420</xdr:colOff>
      <xdr:row>18</xdr:row>
      <xdr:rowOff>141385</xdr:rowOff>
    </xdr:to>
    <xdr:grpSp>
      <xdr:nvGrpSpPr>
        <xdr:cNvPr id="13" name="Группа 12"/>
        <xdr:cNvGrpSpPr/>
      </xdr:nvGrpSpPr>
      <xdr:grpSpPr>
        <a:xfrm rot="10800000">
          <a:off x="9058305" y="4375366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16" name="TextBox 15"/>
        <xdr:cNvSpPr txBox="1"/>
      </xdr:nvSpPr>
      <xdr:spPr>
        <a:xfrm>
          <a:off x="11059991" y="353597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8</xdr:col>
      <xdr:colOff>528808</xdr:colOff>
      <xdr:row>13</xdr:row>
      <xdr:rowOff>108635</xdr:rowOff>
    </xdr:from>
    <xdr:to>
      <xdr:col>9</xdr:col>
      <xdr:colOff>280673</xdr:colOff>
      <xdr:row>14</xdr:row>
      <xdr:rowOff>134135</xdr:rowOff>
    </xdr:to>
    <xdr:grpSp>
      <xdr:nvGrpSpPr>
        <xdr:cNvPr id="17" name="Группа 16"/>
        <xdr:cNvGrpSpPr/>
      </xdr:nvGrpSpPr>
      <xdr:grpSpPr>
        <a:xfrm rot="16200000">
          <a:off x="8279423" y="3678116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243058</xdr:colOff>
      <xdr:row>13</xdr:row>
      <xdr:rowOff>115961</xdr:rowOff>
    </xdr:from>
    <xdr:to>
      <xdr:col>11</xdr:col>
      <xdr:colOff>603058</xdr:colOff>
      <xdr:row>14</xdr:row>
      <xdr:rowOff>141461</xdr:rowOff>
    </xdr:to>
    <xdr:grpSp>
      <xdr:nvGrpSpPr>
        <xdr:cNvPr id="20" name="Группа 19"/>
        <xdr:cNvGrpSpPr/>
      </xdr:nvGrpSpPr>
      <xdr:grpSpPr>
        <a:xfrm rot="16200000">
          <a:off x="9818077" y="3685442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381001</xdr:colOff>
      <xdr:row>14</xdr:row>
      <xdr:rowOff>29308</xdr:rowOff>
    </xdr:from>
    <xdr:ext cx="1067408" cy="264560"/>
    <xdr:sp macro="" textlink="">
      <xdr:nvSpPr>
        <xdr:cNvPr id="23" name="TextBox 22"/>
        <xdr:cNvSpPr txBox="1"/>
      </xdr:nvSpPr>
      <xdr:spPr>
        <a:xfrm>
          <a:off x="11100289" y="3861289"/>
          <a:ext cx="10674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вул. Шевченко</a:t>
          </a:r>
        </a:p>
      </xdr:txBody>
    </xdr:sp>
    <xdr:clientData/>
  </xdr:oneCellAnchor>
  <xdr:oneCellAnchor>
    <xdr:from>
      <xdr:col>10</xdr:col>
      <xdr:colOff>301097</xdr:colOff>
      <xdr:row>23</xdr:row>
      <xdr:rowOff>175153</xdr:rowOff>
    </xdr:from>
    <xdr:ext cx="264560" cy="1203791"/>
    <xdr:sp macro="" textlink="">
      <xdr:nvSpPr>
        <xdr:cNvPr id="24" name="TextBox 23"/>
        <xdr:cNvSpPr txBox="1"/>
      </xdr:nvSpPr>
      <xdr:spPr>
        <a:xfrm rot="16200000">
          <a:off x="8726366" y="6191250"/>
          <a:ext cx="12037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вул. Павлюченко</a:t>
          </a:r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16" name="TextBox 15"/>
        <xdr:cNvSpPr txBox="1"/>
      </xdr:nvSpPr>
      <xdr:spPr>
        <a:xfrm>
          <a:off x="11059991" y="353597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322384</xdr:colOff>
      <xdr:row>11</xdr:row>
      <xdr:rowOff>7327</xdr:rowOff>
    </xdr:from>
    <xdr:to>
      <xdr:col>10</xdr:col>
      <xdr:colOff>322385</xdr:colOff>
      <xdr:row>14</xdr:row>
      <xdr:rowOff>21981</xdr:rowOff>
    </xdr:to>
    <xdr:cxnSp macro="">
      <xdr:nvCxnSpPr>
        <xdr:cNvPr id="26" name="Прямая соединительная линия 25"/>
        <xdr:cNvCxnSpPr/>
      </xdr:nvCxnSpPr>
      <xdr:spPr>
        <a:xfrm rot="16200000" flipV="1">
          <a:off x="8924193" y="3560884"/>
          <a:ext cx="586154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212480</xdr:colOff>
      <xdr:row>11</xdr:row>
      <xdr:rowOff>14654</xdr:rowOff>
    </xdr:from>
    <xdr:to>
      <xdr:col>10</xdr:col>
      <xdr:colOff>468923</xdr:colOff>
      <xdr:row>11</xdr:row>
      <xdr:rowOff>14655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9107365" y="3275135"/>
          <a:ext cx="256443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359018</xdr:colOff>
      <xdr:row>9</xdr:row>
      <xdr:rowOff>36634</xdr:rowOff>
    </xdr:from>
    <xdr:ext cx="1119665" cy="264560"/>
    <xdr:sp macro="" textlink="">
      <xdr:nvSpPr>
        <xdr:cNvPr id="36" name="TextBox 35"/>
        <xdr:cNvSpPr txBox="1"/>
      </xdr:nvSpPr>
      <xdr:spPr>
        <a:xfrm>
          <a:off x="8645768" y="2916115"/>
          <a:ext cx="1119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 заглушено</a:t>
          </a:r>
          <a:endParaRPr lang="ru-RU" sz="1100"/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539724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40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1036057</xdr:colOff>
      <xdr:row>14</xdr:row>
      <xdr:rowOff>172275</xdr:rowOff>
    </xdr:from>
    <xdr:to>
      <xdr:col>14</xdr:col>
      <xdr:colOff>245544</xdr:colOff>
      <xdr:row>15</xdr:row>
      <xdr:rowOff>4365</xdr:rowOff>
    </xdr:to>
    <xdr:cxnSp macro="">
      <xdr:nvCxnSpPr>
        <xdr:cNvPr id="3" name="Прямая соединительная линия 2"/>
        <xdr:cNvCxnSpPr/>
      </xdr:nvCxnSpPr>
      <xdr:spPr>
        <a:xfrm rot="10800000" flipH="1" flipV="1">
          <a:off x="6604519" y="4004256"/>
          <a:ext cx="4968448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1084386</xdr:colOff>
      <xdr:row>13</xdr:row>
      <xdr:rowOff>51287</xdr:rowOff>
    </xdr:from>
    <xdr:ext cx="617348" cy="311496"/>
    <xdr:sp macro="" textlink="">
      <xdr:nvSpPr>
        <xdr:cNvPr id="4" name="TextBox 3"/>
        <xdr:cNvSpPr txBox="1"/>
      </xdr:nvSpPr>
      <xdr:spPr>
        <a:xfrm>
          <a:off x="6652848" y="3692768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65944</xdr:colOff>
      <xdr:row>14</xdr:row>
      <xdr:rowOff>7327</xdr:rowOff>
    </xdr:from>
    <xdr:to>
      <xdr:col>10</xdr:col>
      <xdr:colOff>427002</xdr:colOff>
      <xdr:row>15</xdr:row>
      <xdr:rowOff>175793</xdr:rowOff>
    </xdr:to>
    <xdr:grpSp>
      <xdr:nvGrpSpPr>
        <xdr:cNvPr id="10" name="Группа 9"/>
        <xdr:cNvGrpSpPr/>
      </xdr:nvGrpSpPr>
      <xdr:grpSpPr>
        <a:xfrm rot="2646011">
          <a:off x="8960829" y="3839308"/>
          <a:ext cx="361058" cy="358966"/>
          <a:chOff x="7114605" y="1263243"/>
          <a:chExt cx="361058" cy="363501"/>
        </a:xfrm>
      </xdr:grpSpPr>
      <xdr:sp macro="" textlink="">
        <xdr:nvSpPr>
          <xdr:cNvPr id="11" name="Хорда 1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" name="Хорда 1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327269</xdr:colOff>
      <xdr:row>6</xdr:row>
      <xdr:rowOff>123823</xdr:rowOff>
    </xdr:from>
    <xdr:to>
      <xdr:col>13</xdr:col>
      <xdr:colOff>278462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50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539724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40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8</xdr:col>
      <xdr:colOff>279693</xdr:colOff>
      <xdr:row>13</xdr:row>
      <xdr:rowOff>115962</xdr:rowOff>
    </xdr:from>
    <xdr:to>
      <xdr:col>9</xdr:col>
      <xdr:colOff>31558</xdr:colOff>
      <xdr:row>14</xdr:row>
      <xdr:rowOff>141462</xdr:rowOff>
    </xdr:to>
    <xdr:grpSp>
      <xdr:nvGrpSpPr>
        <xdr:cNvPr id="12" name="Группа 11"/>
        <xdr:cNvGrpSpPr/>
      </xdr:nvGrpSpPr>
      <xdr:grpSpPr>
        <a:xfrm rot="16200000">
          <a:off x="8030308" y="3685443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185642</xdr:colOff>
      <xdr:row>14</xdr:row>
      <xdr:rowOff>29308</xdr:rowOff>
    </xdr:from>
    <xdr:to>
      <xdr:col>12</xdr:col>
      <xdr:colOff>200295</xdr:colOff>
      <xdr:row>25</xdr:row>
      <xdr:rowOff>153865</xdr:rowOff>
    </xdr:to>
    <xdr:cxnSp macro="">
      <xdr:nvCxnSpPr>
        <xdr:cNvPr id="15" name="Прямая соединительная линия 14"/>
        <xdr:cNvCxnSpPr/>
      </xdr:nvCxnSpPr>
      <xdr:spPr>
        <a:xfrm rot="16200000" flipH="1">
          <a:off x="9003594" y="5154491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490904</xdr:colOff>
      <xdr:row>24</xdr:row>
      <xdr:rowOff>105047</xdr:rowOff>
    </xdr:from>
    <xdr:ext cx="311496" cy="526363"/>
    <xdr:sp macro="" textlink="">
      <xdr:nvSpPr>
        <xdr:cNvPr id="16" name="TextBox 15"/>
        <xdr:cNvSpPr txBox="1"/>
      </xdr:nvSpPr>
      <xdr:spPr>
        <a:xfrm rot="16200000">
          <a:off x="9886489" y="5949462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twoCellAnchor>
    <xdr:from>
      <xdr:col>12</xdr:col>
      <xdr:colOff>83065</xdr:colOff>
      <xdr:row>16</xdr:row>
      <xdr:rowOff>146540</xdr:rowOff>
    </xdr:from>
    <xdr:to>
      <xdr:col>12</xdr:col>
      <xdr:colOff>299065</xdr:colOff>
      <xdr:row>18</xdr:row>
      <xdr:rowOff>125540</xdr:rowOff>
    </xdr:to>
    <xdr:grpSp>
      <xdr:nvGrpSpPr>
        <xdr:cNvPr id="17" name="Группа 16"/>
        <xdr:cNvGrpSpPr/>
      </xdr:nvGrpSpPr>
      <xdr:grpSpPr>
        <a:xfrm rot="10800000">
          <a:off x="10194219" y="4359521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214950</xdr:colOff>
      <xdr:row>14</xdr:row>
      <xdr:rowOff>14654</xdr:rowOff>
    </xdr:from>
    <xdr:to>
      <xdr:col>11</xdr:col>
      <xdr:colOff>229603</xdr:colOff>
      <xdr:row>25</xdr:row>
      <xdr:rowOff>139211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424767" y="5139837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520211</xdr:colOff>
      <xdr:row>24</xdr:row>
      <xdr:rowOff>90393</xdr:rowOff>
    </xdr:from>
    <xdr:ext cx="311496" cy="526363"/>
    <xdr:sp macro="" textlink="">
      <xdr:nvSpPr>
        <xdr:cNvPr id="21" name="TextBox 20"/>
        <xdr:cNvSpPr txBox="1"/>
      </xdr:nvSpPr>
      <xdr:spPr>
        <a:xfrm rot="16200000">
          <a:off x="9307662" y="5934808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twoCellAnchor>
    <xdr:from>
      <xdr:col>11</xdr:col>
      <xdr:colOff>112373</xdr:colOff>
      <xdr:row>16</xdr:row>
      <xdr:rowOff>131886</xdr:rowOff>
    </xdr:from>
    <xdr:to>
      <xdr:col>11</xdr:col>
      <xdr:colOff>328373</xdr:colOff>
      <xdr:row>18</xdr:row>
      <xdr:rowOff>110886</xdr:rowOff>
    </xdr:to>
    <xdr:grpSp>
      <xdr:nvGrpSpPr>
        <xdr:cNvPr id="22" name="Группа 21"/>
        <xdr:cNvGrpSpPr/>
      </xdr:nvGrpSpPr>
      <xdr:grpSpPr>
        <a:xfrm rot="10800000">
          <a:off x="9615392" y="4344867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1036057</xdr:colOff>
      <xdr:row>14</xdr:row>
      <xdr:rowOff>172275</xdr:rowOff>
    </xdr:from>
    <xdr:to>
      <xdr:col>14</xdr:col>
      <xdr:colOff>245544</xdr:colOff>
      <xdr:row>15</xdr:row>
      <xdr:rowOff>4365</xdr:rowOff>
    </xdr:to>
    <xdr:cxnSp macro="">
      <xdr:nvCxnSpPr>
        <xdr:cNvPr id="3" name="Прямая соединительная линия 2"/>
        <xdr:cNvCxnSpPr/>
      </xdr:nvCxnSpPr>
      <xdr:spPr>
        <a:xfrm rot="10800000" flipH="1" flipV="1">
          <a:off x="6598657" y="4001325"/>
          <a:ext cx="4972112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1084386</xdr:colOff>
      <xdr:row>13</xdr:row>
      <xdr:rowOff>51287</xdr:rowOff>
    </xdr:from>
    <xdr:ext cx="617348" cy="311496"/>
    <xdr:sp macro="" textlink="">
      <xdr:nvSpPr>
        <xdr:cNvPr id="4" name="TextBox 3"/>
        <xdr:cNvSpPr txBox="1"/>
      </xdr:nvSpPr>
      <xdr:spPr>
        <a:xfrm>
          <a:off x="6646986" y="368983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9</xdr:col>
      <xdr:colOff>446942</xdr:colOff>
      <xdr:row>4</xdr:row>
      <xdr:rowOff>87923</xdr:rowOff>
    </xdr:from>
    <xdr:ext cx="816634" cy="264560"/>
    <xdr:sp macro="" textlink="">
      <xdr:nvSpPr>
        <xdr:cNvPr id="9" name="TextBox 8"/>
        <xdr:cNvSpPr txBox="1"/>
      </xdr:nvSpPr>
      <xdr:spPr>
        <a:xfrm>
          <a:off x="8733692" y="1633904"/>
          <a:ext cx="8166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засипаний</a:t>
          </a:r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539724</xdr:colOff>
      <xdr:row>24</xdr:row>
      <xdr:rowOff>59554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73548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10</xdr:col>
      <xdr:colOff>272323</xdr:colOff>
      <xdr:row>24</xdr:row>
      <xdr:rowOff>34320</xdr:rowOff>
    </xdr:from>
    <xdr:ext cx="264560" cy="1382879"/>
    <xdr:sp macro="" textlink="">
      <xdr:nvSpPr>
        <xdr:cNvPr id="12" name="TextBox 11"/>
        <xdr:cNvSpPr txBox="1"/>
      </xdr:nvSpPr>
      <xdr:spPr>
        <a:xfrm rot="16200000">
          <a:off x="8608048" y="6330461"/>
          <a:ext cx="13828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на вул. Ш.Алейхема</a:t>
          </a:r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4" name="TextBox 3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6" name="Прямая соединительная линия 5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7" name="TextBox 6"/>
        <xdr:cNvSpPr txBox="1"/>
      </xdr:nvSpPr>
      <xdr:spPr>
        <a:xfrm>
          <a:off x="11059991" y="353597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322384</xdr:colOff>
      <xdr:row>11</xdr:row>
      <xdr:rowOff>7327</xdr:rowOff>
    </xdr:from>
    <xdr:to>
      <xdr:col>10</xdr:col>
      <xdr:colOff>322385</xdr:colOff>
      <xdr:row>14</xdr:row>
      <xdr:rowOff>21981</xdr:rowOff>
    </xdr:to>
    <xdr:cxnSp macro="">
      <xdr:nvCxnSpPr>
        <xdr:cNvPr id="8" name="Прямая соединительная линия 7"/>
        <xdr:cNvCxnSpPr/>
      </xdr:nvCxnSpPr>
      <xdr:spPr>
        <a:xfrm rot="16200000" flipV="1">
          <a:off x="8916133" y="3557953"/>
          <a:ext cx="586154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212480</xdr:colOff>
      <xdr:row>11</xdr:row>
      <xdr:rowOff>14654</xdr:rowOff>
    </xdr:from>
    <xdr:to>
      <xdr:col>10</xdr:col>
      <xdr:colOff>468923</xdr:colOff>
      <xdr:row>11</xdr:row>
      <xdr:rowOff>14655</xdr:rowOff>
    </xdr:to>
    <xdr:cxnSp macro="">
      <xdr:nvCxnSpPr>
        <xdr:cNvPr id="9" name="Прямая соединительная линия 8"/>
        <xdr:cNvCxnSpPr/>
      </xdr:nvCxnSpPr>
      <xdr:spPr>
        <a:xfrm flipV="1">
          <a:off x="9099305" y="3272204"/>
          <a:ext cx="256443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359018</xdr:colOff>
      <xdr:row>9</xdr:row>
      <xdr:rowOff>36634</xdr:rowOff>
    </xdr:from>
    <xdr:ext cx="851195" cy="264560"/>
    <xdr:sp macro="" textlink="">
      <xdr:nvSpPr>
        <xdr:cNvPr id="10" name="TextBox 9"/>
        <xdr:cNvSpPr txBox="1"/>
      </xdr:nvSpPr>
      <xdr:spPr>
        <a:xfrm>
          <a:off x="8645768" y="2916115"/>
          <a:ext cx="8511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uk-UA" sz="1100"/>
            <a:t> заглушено</a:t>
          </a:r>
          <a:endParaRPr lang="ru-RU" sz="1100"/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103370</xdr:colOff>
      <xdr:row>3</xdr:row>
      <xdr:rowOff>220601</xdr:rowOff>
    </xdr:from>
    <xdr:to>
      <xdr:col>11</xdr:col>
      <xdr:colOff>131884</xdr:colOff>
      <xdr:row>14</xdr:row>
      <xdr:rowOff>7325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8456062" y="2660466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385856</xdr:colOff>
      <xdr:row>2</xdr:row>
      <xdr:rowOff>623726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9127815" y="1436075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100</a:t>
          </a:r>
          <a:endParaRPr lang="ru-RU" sz="1400" b="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14653</xdr:colOff>
      <xdr:row>8</xdr:row>
      <xdr:rowOff>153865</xdr:rowOff>
    </xdr:from>
    <xdr:to>
      <xdr:col>11</xdr:col>
      <xdr:colOff>230653</xdr:colOff>
      <xdr:row>10</xdr:row>
      <xdr:rowOff>132865</xdr:rowOff>
    </xdr:to>
    <xdr:grpSp>
      <xdr:nvGrpSpPr>
        <xdr:cNvPr id="8" name="Группа 7"/>
        <xdr:cNvGrpSpPr/>
      </xdr:nvGrpSpPr>
      <xdr:grpSpPr>
        <a:xfrm rot="10800000">
          <a:off x="9517672" y="2842846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149560</xdr:colOff>
      <xdr:row>14</xdr:row>
      <xdr:rowOff>31294</xdr:rowOff>
    </xdr:from>
    <xdr:to>
      <xdr:col>10</xdr:col>
      <xdr:colOff>178074</xdr:colOff>
      <xdr:row>24</xdr:row>
      <xdr:rowOff>455461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7894118" y="5013602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476009</xdr:colOff>
      <xdr:row>23</xdr:row>
      <xdr:rowOff>157527</xdr:rowOff>
    </xdr:from>
    <xdr:ext cx="311496" cy="526363"/>
    <xdr:sp macro="" textlink="">
      <xdr:nvSpPr>
        <xdr:cNvPr id="12" name="TextBox 11"/>
        <xdr:cNvSpPr txBox="1"/>
      </xdr:nvSpPr>
      <xdr:spPr>
        <a:xfrm rot="16200000">
          <a:off x="8655325" y="5811442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twoCellAnchor>
    <xdr:from>
      <xdr:col>10</xdr:col>
      <xdr:colOff>46189</xdr:colOff>
      <xdr:row>16</xdr:row>
      <xdr:rowOff>177039</xdr:rowOff>
    </xdr:from>
    <xdr:to>
      <xdr:col>10</xdr:col>
      <xdr:colOff>262189</xdr:colOff>
      <xdr:row>18</xdr:row>
      <xdr:rowOff>156039</xdr:rowOff>
    </xdr:to>
    <xdr:grpSp>
      <xdr:nvGrpSpPr>
        <xdr:cNvPr id="13" name="Группа 12"/>
        <xdr:cNvGrpSpPr/>
      </xdr:nvGrpSpPr>
      <xdr:grpSpPr>
        <a:xfrm rot="10800000">
          <a:off x="8941074" y="439002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16" name="TextBox 15"/>
        <xdr:cNvSpPr txBox="1"/>
      </xdr:nvSpPr>
      <xdr:spPr>
        <a:xfrm>
          <a:off x="11059991" y="353597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11</xdr:col>
      <xdr:colOff>115179</xdr:colOff>
      <xdr:row>2</xdr:row>
      <xdr:rowOff>119283</xdr:rowOff>
    </xdr:from>
    <xdr:ext cx="264560" cy="1242263"/>
    <xdr:sp macro="" textlink="">
      <xdr:nvSpPr>
        <xdr:cNvPr id="17" name="TextBox 16"/>
        <xdr:cNvSpPr txBox="1"/>
      </xdr:nvSpPr>
      <xdr:spPr>
        <a:xfrm rot="16200000">
          <a:off x="9129346" y="1267558"/>
          <a:ext cx="12422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на вул. Шевченко</a:t>
          </a:r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539724</xdr:colOff>
      <xdr:row>24</xdr:row>
      <xdr:rowOff>59554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64023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18710" y="435658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10</xdr:col>
      <xdr:colOff>272325</xdr:colOff>
      <xdr:row>24</xdr:row>
      <xdr:rowOff>314717</xdr:rowOff>
    </xdr:from>
    <xdr:ext cx="264560" cy="822085"/>
    <xdr:sp macro="" textlink="">
      <xdr:nvSpPr>
        <xdr:cNvPr id="12" name="TextBox 11"/>
        <xdr:cNvSpPr txBox="1"/>
      </xdr:nvSpPr>
      <xdr:spPr>
        <a:xfrm rot="16200000">
          <a:off x="8888447" y="6330461"/>
          <a:ext cx="82208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на ТУ №14</a:t>
          </a:r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235254</xdr:colOff>
      <xdr:row>3</xdr:row>
      <xdr:rowOff>242582</xdr:rowOff>
    </xdr:from>
    <xdr:to>
      <xdr:col>10</xdr:col>
      <xdr:colOff>263768</xdr:colOff>
      <xdr:row>14</xdr:row>
      <xdr:rowOff>29306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71386" y="2679150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517741</xdr:colOff>
      <xdr:row>3</xdr:row>
      <xdr:rowOff>15592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42040" y="145439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100</a:t>
          </a:r>
          <a:endParaRPr lang="ru-RU" sz="1400" b="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266791</xdr:colOff>
      <xdr:row>14</xdr:row>
      <xdr:rowOff>16640</xdr:rowOff>
    </xdr:from>
    <xdr:to>
      <xdr:col>10</xdr:col>
      <xdr:colOff>295305</xdr:colOff>
      <xdr:row>24</xdr:row>
      <xdr:rowOff>440807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8003289" y="4996017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593240</xdr:colOff>
      <xdr:row>23</xdr:row>
      <xdr:rowOff>97381</xdr:rowOff>
    </xdr:from>
    <xdr:ext cx="311496" cy="617348"/>
    <xdr:sp macro="" textlink="">
      <xdr:nvSpPr>
        <xdr:cNvPr id="12" name="TextBox 11"/>
        <xdr:cNvSpPr txBox="1"/>
      </xdr:nvSpPr>
      <xdr:spPr>
        <a:xfrm rot="16200000">
          <a:off x="8717539" y="579385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163420</xdr:colOff>
      <xdr:row>16</xdr:row>
      <xdr:rowOff>162385</xdr:rowOff>
    </xdr:from>
    <xdr:to>
      <xdr:col>10</xdr:col>
      <xdr:colOff>379420</xdr:colOff>
      <xdr:row>18</xdr:row>
      <xdr:rowOff>141385</xdr:rowOff>
    </xdr:to>
    <xdr:grpSp>
      <xdr:nvGrpSpPr>
        <xdr:cNvPr id="13" name="Группа 12"/>
        <xdr:cNvGrpSpPr/>
      </xdr:nvGrpSpPr>
      <xdr:grpSpPr>
        <a:xfrm rot="10800000">
          <a:off x="9050245" y="437243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16" name="TextBox 15"/>
        <xdr:cNvSpPr txBox="1"/>
      </xdr:nvSpPr>
      <xdr:spPr>
        <a:xfrm>
          <a:off x="11059991" y="353597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11</xdr:col>
      <xdr:colOff>243058</xdr:colOff>
      <xdr:row>13</xdr:row>
      <xdr:rowOff>115961</xdr:rowOff>
    </xdr:from>
    <xdr:to>
      <xdr:col>11</xdr:col>
      <xdr:colOff>603058</xdr:colOff>
      <xdr:row>14</xdr:row>
      <xdr:rowOff>141461</xdr:rowOff>
    </xdr:to>
    <xdr:grpSp>
      <xdr:nvGrpSpPr>
        <xdr:cNvPr id="20" name="Группа 19"/>
        <xdr:cNvGrpSpPr/>
      </xdr:nvGrpSpPr>
      <xdr:grpSpPr>
        <a:xfrm rot="16200000">
          <a:off x="9811483" y="3682511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381001</xdr:colOff>
      <xdr:row>14</xdr:row>
      <xdr:rowOff>29308</xdr:rowOff>
    </xdr:from>
    <xdr:ext cx="590867" cy="264560"/>
    <xdr:sp macro="" textlink="">
      <xdr:nvSpPr>
        <xdr:cNvPr id="23" name="TextBox 22"/>
        <xdr:cNvSpPr txBox="1"/>
      </xdr:nvSpPr>
      <xdr:spPr>
        <a:xfrm>
          <a:off x="11100289" y="3861289"/>
          <a:ext cx="5908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випуск</a:t>
          </a:r>
        </a:p>
      </xdr:txBody>
    </xdr:sp>
    <xdr:clientData/>
  </xdr:oneCellAnchor>
  <xdr:oneCellAnchor>
    <xdr:from>
      <xdr:col>10</xdr:col>
      <xdr:colOff>285982</xdr:colOff>
      <xdr:row>2</xdr:row>
      <xdr:rowOff>314826</xdr:rowOff>
    </xdr:from>
    <xdr:ext cx="264560" cy="968407"/>
    <xdr:sp macro="" textlink="">
      <xdr:nvSpPr>
        <xdr:cNvPr id="25" name="TextBox 24"/>
        <xdr:cNvSpPr txBox="1"/>
      </xdr:nvSpPr>
      <xdr:spPr>
        <a:xfrm rot="16200000">
          <a:off x="8828943" y="1326173"/>
          <a:ext cx="9684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до кол. № 71</a:t>
          </a:r>
        </a:p>
      </xdr:txBody>
    </xdr:sp>
    <xdr:clientData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235254</xdr:colOff>
      <xdr:row>3</xdr:row>
      <xdr:rowOff>242582</xdr:rowOff>
    </xdr:from>
    <xdr:to>
      <xdr:col>10</xdr:col>
      <xdr:colOff>263768</xdr:colOff>
      <xdr:row>14</xdr:row>
      <xdr:rowOff>29306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71386" y="2679150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517741</xdr:colOff>
      <xdr:row>3</xdr:row>
      <xdr:rowOff>15592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42040" y="145439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100</a:t>
          </a:r>
          <a:endParaRPr lang="ru-RU" sz="1400" b="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266791</xdr:colOff>
      <xdr:row>14</xdr:row>
      <xdr:rowOff>16640</xdr:rowOff>
    </xdr:from>
    <xdr:to>
      <xdr:col>10</xdr:col>
      <xdr:colOff>295305</xdr:colOff>
      <xdr:row>24</xdr:row>
      <xdr:rowOff>440807</xdr:rowOff>
    </xdr:to>
    <xdr:cxnSp macro="">
      <xdr:nvCxnSpPr>
        <xdr:cNvPr id="8" name="Прямая соединительная линия 7"/>
        <xdr:cNvCxnSpPr/>
      </xdr:nvCxnSpPr>
      <xdr:spPr>
        <a:xfrm rot="16200000" flipV="1">
          <a:off x="8003289" y="4996017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593240</xdr:colOff>
      <xdr:row>23</xdr:row>
      <xdr:rowOff>97381</xdr:rowOff>
    </xdr:from>
    <xdr:ext cx="311496" cy="617348"/>
    <xdr:sp macro="" textlink="">
      <xdr:nvSpPr>
        <xdr:cNvPr id="9" name="TextBox 8"/>
        <xdr:cNvSpPr txBox="1"/>
      </xdr:nvSpPr>
      <xdr:spPr>
        <a:xfrm rot="16200000">
          <a:off x="8717539" y="579385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156093</xdr:colOff>
      <xdr:row>12</xdr:row>
      <xdr:rowOff>133078</xdr:rowOff>
    </xdr:from>
    <xdr:to>
      <xdr:col>10</xdr:col>
      <xdr:colOff>372093</xdr:colOff>
      <xdr:row>14</xdr:row>
      <xdr:rowOff>112078</xdr:rowOff>
    </xdr:to>
    <xdr:grpSp>
      <xdr:nvGrpSpPr>
        <xdr:cNvPr id="10" name="Группа 9"/>
        <xdr:cNvGrpSpPr/>
      </xdr:nvGrpSpPr>
      <xdr:grpSpPr>
        <a:xfrm rot="10800000">
          <a:off x="9042918" y="3581128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235254</xdr:colOff>
      <xdr:row>3</xdr:row>
      <xdr:rowOff>242582</xdr:rowOff>
    </xdr:from>
    <xdr:to>
      <xdr:col>10</xdr:col>
      <xdr:colOff>263768</xdr:colOff>
      <xdr:row>14</xdr:row>
      <xdr:rowOff>29306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71386" y="2679150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517742</xdr:colOff>
      <xdr:row>3</xdr:row>
      <xdr:rowOff>15592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51566" y="145805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150</a:t>
          </a:r>
          <a:endParaRPr lang="ru-RU" sz="1400" b="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266791</xdr:colOff>
      <xdr:row>14</xdr:row>
      <xdr:rowOff>16640</xdr:rowOff>
    </xdr:from>
    <xdr:to>
      <xdr:col>10</xdr:col>
      <xdr:colOff>295305</xdr:colOff>
      <xdr:row>24</xdr:row>
      <xdr:rowOff>440807</xdr:rowOff>
    </xdr:to>
    <xdr:cxnSp macro="">
      <xdr:nvCxnSpPr>
        <xdr:cNvPr id="6" name="Прямая соединительная линия 5"/>
        <xdr:cNvCxnSpPr/>
      </xdr:nvCxnSpPr>
      <xdr:spPr>
        <a:xfrm rot="16200000" flipV="1">
          <a:off x="8003289" y="4996017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593241</xdr:colOff>
      <xdr:row>23</xdr:row>
      <xdr:rowOff>97381</xdr:rowOff>
    </xdr:from>
    <xdr:ext cx="311496" cy="617348"/>
    <xdr:sp macro="" textlink="">
      <xdr:nvSpPr>
        <xdr:cNvPr id="7" name="TextBox 6"/>
        <xdr:cNvSpPr txBox="1"/>
      </xdr:nvSpPr>
      <xdr:spPr>
        <a:xfrm rot="16200000">
          <a:off x="8727065" y="5796788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twoCellAnchor>
    <xdr:from>
      <xdr:col>10</xdr:col>
      <xdr:colOff>156093</xdr:colOff>
      <xdr:row>12</xdr:row>
      <xdr:rowOff>133078</xdr:rowOff>
    </xdr:from>
    <xdr:to>
      <xdr:col>10</xdr:col>
      <xdr:colOff>372093</xdr:colOff>
      <xdr:row>14</xdr:row>
      <xdr:rowOff>112078</xdr:rowOff>
    </xdr:to>
    <xdr:grpSp>
      <xdr:nvGrpSpPr>
        <xdr:cNvPr id="8" name="Группа 7"/>
        <xdr:cNvGrpSpPr/>
      </xdr:nvGrpSpPr>
      <xdr:grpSpPr>
        <a:xfrm rot="10800000">
          <a:off x="9050978" y="358405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43962</xdr:colOff>
      <xdr:row>14</xdr:row>
      <xdr:rowOff>175846</xdr:rowOff>
    </xdr:from>
    <xdr:to>
      <xdr:col>14</xdr:col>
      <xdr:colOff>245544</xdr:colOff>
      <xdr:row>15</xdr:row>
      <xdr:rowOff>4365</xdr:rowOff>
    </xdr:to>
    <xdr:cxnSp macro="">
      <xdr:nvCxnSpPr>
        <xdr:cNvPr id="3" name="Прямая соединительная линия 2"/>
        <xdr:cNvCxnSpPr/>
      </xdr:nvCxnSpPr>
      <xdr:spPr>
        <a:xfrm>
          <a:off x="8330712" y="4007827"/>
          <a:ext cx="3242255" cy="190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564175</xdr:colOff>
      <xdr:row>13</xdr:row>
      <xdr:rowOff>65941</xdr:rowOff>
    </xdr:from>
    <xdr:ext cx="617348" cy="311496"/>
    <xdr:sp macro="" textlink="">
      <xdr:nvSpPr>
        <xdr:cNvPr id="4" name="TextBox 3"/>
        <xdr:cNvSpPr txBox="1"/>
      </xdr:nvSpPr>
      <xdr:spPr>
        <a:xfrm>
          <a:off x="11283463" y="3707422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8</xdr:col>
      <xdr:colOff>278425</xdr:colOff>
      <xdr:row>13</xdr:row>
      <xdr:rowOff>183173</xdr:rowOff>
    </xdr:from>
    <xdr:to>
      <xdr:col>9</xdr:col>
      <xdr:colOff>31348</xdr:colOff>
      <xdr:row>15</xdr:row>
      <xdr:rowOff>161139</xdr:rowOff>
    </xdr:to>
    <xdr:grpSp>
      <xdr:nvGrpSpPr>
        <xdr:cNvPr id="6" name="Группа 5"/>
        <xdr:cNvGrpSpPr/>
      </xdr:nvGrpSpPr>
      <xdr:grpSpPr>
        <a:xfrm rot="2646011">
          <a:off x="7957040" y="3824654"/>
          <a:ext cx="361058" cy="358966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300403</xdr:colOff>
      <xdr:row>4</xdr:row>
      <xdr:rowOff>87924</xdr:rowOff>
    </xdr:from>
    <xdr:to>
      <xdr:col>10</xdr:col>
      <xdr:colOff>322384</xdr:colOff>
      <xdr:row>24</xdr:row>
      <xdr:rowOff>205155</xdr:rowOff>
    </xdr:to>
    <xdr:cxnSp macro="">
      <xdr:nvCxnSpPr>
        <xdr:cNvPr id="11" name="Прямая соединительная линия 10"/>
        <xdr:cNvCxnSpPr/>
      </xdr:nvCxnSpPr>
      <xdr:spPr>
        <a:xfrm rot="5400000" flipH="1" flipV="1">
          <a:off x="7052163" y="3777030"/>
          <a:ext cx="4308231" cy="219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206423</xdr:colOff>
      <xdr:row>14</xdr:row>
      <xdr:rowOff>79327</xdr:rowOff>
    </xdr:from>
    <xdr:to>
      <xdr:col>9</xdr:col>
      <xdr:colOff>566423</xdr:colOff>
      <xdr:row>15</xdr:row>
      <xdr:rowOff>104827</xdr:rowOff>
    </xdr:to>
    <xdr:grpSp>
      <xdr:nvGrpSpPr>
        <xdr:cNvPr id="13" name="Группа 12"/>
        <xdr:cNvGrpSpPr/>
      </xdr:nvGrpSpPr>
      <xdr:grpSpPr>
        <a:xfrm rot="16200000">
          <a:off x="8565173" y="3839308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59886</xdr:colOff>
      <xdr:row>14</xdr:row>
      <xdr:rowOff>79327</xdr:rowOff>
    </xdr:from>
    <xdr:to>
      <xdr:col>11</xdr:col>
      <xdr:colOff>419886</xdr:colOff>
      <xdr:row>15</xdr:row>
      <xdr:rowOff>104827</xdr:rowOff>
    </xdr:to>
    <xdr:grpSp>
      <xdr:nvGrpSpPr>
        <xdr:cNvPr id="16" name="Группа 15"/>
        <xdr:cNvGrpSpPr/>
      </xdr:nvGrpSpPr>
      <xdr:grpSpPr>
        <a:xfrm rot="16200000">
          <a:off x="9634905" y="3839308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56766</xdr:colOff>
      <xdr:row>3</xdr:row>
      <xdr:rowOff>163041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821615" y="158261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43962</xdr:colOff>
      <xdr:row>24</xdr:row>
      <xdr:rowOff>65942</xdr:rowOff>
    </xdr:from>
    <xdr:ext cx="264560" cy="524631"/>
    <xdr:sp macro="" textlink="">
      <xdr:nvSpPr>
        <xdr:cNvPr id="20" name="TextBox 19"/>
        <xdr:cNvSpPr txBox="1"/>
      </xdr:nvSpPr>
      <xdr:spPr>
        <a:xfrm rot="16200000">
          <a:off x="8808811" y="5932959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373673</xdr:colOff>
      <xdr:row>15</xdr:row>
      <xdr:rowOff>7327</xdr:rowOff>
    </xdr:from>
    <xdr:ext cx="1253420" cy="436786"/>
    <xdr:sp macro="" textlink="">
      <xdr:nvSpPr>
        <xdr:cNvPr id="21" name="TextBox 20"/>
        <xdr:cNvSpPr txBox="1"/>
      </xdr:nvSpPr>
      <xdr:spPr>
        <a:xfrm>
          <a:off x="11092961" y="4029808"/>
          <a:ext cx="125342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до</a:t>
          </a:r>
          <a:r>
            <a:rPr lang="ru-RU" sz="1100" baseline="0"/>
            <a:t> буд. № 14в по </a:t>
          </a:r>
        </a:p>
        <a:p>
          <a:r>
            <a:rPr lang="ru-RU" sz="1100" baseline="0"/>
            <a:t>вул. Шевченко</a:t>
          </a:r>
          <a:endParaRPr lang="ru-RU" sz="1100"/>
        </a:p>
      </xdr:txBody>
    </xdr:sp>
    <xdr:clientData/>
  </xdr:one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4" name="TextBox 3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67152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6</xdr:col>
      <xdr:colOff>11935</xdr:colOff>
      <xdr:row>14</xdr:row>
      <xdr:rowOff>11092</xdr:rowOff>
    </xdr:from>
    <xdr:to>
      <xdr:col>14</xdr:col>
      <xdr:colOff>87925</xdr:colOff>
      <xdr:row>14</xdr:row>
      <xdr:rowOff>14653</xdr:rowOff>
    </xdr:to>
    <xdr:cxnSp macro="">
      <xdr:nvCxnSpPr>
        <xdr:cNvPr id="7" name="Прямая соединительная линия 6"/>
        <xdr:cNvCxnSpPr>
          <a:endCxn id="5" idx="2"/>
        </xdr:cNvCxnSpPr>
      </xdr:nvCxnSpPr>
      <xdr:spPr>
        <a:xfrm flipH="1" flipV="1">
          <a:off x="6955660" y="3983017"/>
          <a:ext cx="4457490" cy="356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398585</xdr:colOff>
      <xdr:row>10</xdr:row>
      <xdr:rowOff>13189</xdr:rowOff>
    </xdr:from>
    <xdr:to>
      <xdr:col>18</xdr:col>
      <xdr:colOff>4985</xdr:colOff>
      <xdr:row>11</xdr:row>
      <xdr:rowOff>182689</xdr:rowOff>
    </xdr:to>
    <xdr:grpSp>
      <xdr:nvGrpSpPr>
        <xdr:cNvPr id="8" name="Группа 7"/>
        <xdr:cNvGrpSpPr/>
      </xdr:nvGrpSpPr>
      <xdr:grpSpPr>
        <a:xfrm rot="10800000">
          <a:off x="13552610" y="3223114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12" name="TextBox 11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13" name="Группа 12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14" name="Хорда 1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5" name="Хорда 1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219075</xdr:colOff>
      <xdr:row>14</xdr:row>
      <xdr:rowOff>66675</xdr:rowOff>
    </xdr:from>
    <xdr:to>
      <xdr:col>10</xdr:col>
      <xdr:colOff>476040</xdr:colOff>
      <xdr:row>14</xdr:row>
      <xdr:rowOff>70237</xdr:rowOff>
    </xdr:to>
    <xdr:cxnSp macro="">
      <xdr:nvCxnSpPr>
        <xdr:cNvPr id="17" name="Прямая соединительная линия 16"/>
        <xdr:cNvCxnSpPr/>
      </xdr:nvCxnSpPr>
      <xdr:spPr>
        <a:xfrm flipH="1" flipV="1">
          <a:off x="9105900" y="4038600"/>
          <a:ext cx="256965" cy="35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13</xdr:row>
      <xdr:rowOff>142875</xdr:rowOff>
    </xdr:from>
    <xdr:to>
      <xdr:col>10</xdr:col>
      <xdr:colOff>476040</xdr:colOff>
      <xdr:row>13</xdr:row>
      <xdr:rowOff>146437</xdr:rowOff>
    </xdr:to>
    <xdr:cxnSp macro="">
      <xdr:nvCxnSpPr>
        <xdr:cNvPr id="19" name="Прямая соединительная линия 18"/>
        <xdr:cNvCxnSpPr/>
      </xdr:nvCxnSpPr>
      <xdr:spPr>
        <a:xfrm flipH="1" flipV="1">
          <a:off x="9105900" y="3924300"/>
          <a:ext cx="256965" cy="35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276225</xdr:colOff>
      <xdr:row>4</xdr:row>
      <xdr:rowOff>19050</xdr:rowOff>
    </xdr:from>
    <xdr:to>
      <xdr:col>10</xdr:col>
      <xdr:colOff>295799</xdr:colOff>
      <xdr:row>24</xdr:row>
      <xdr:rowOff>336618</xdr:rowOff>
    </xdr:to>
    <xdr:cxnSp macro="">
      <xdr:nvCxnSpPr>
        <xdr:cNvPr id="6" name="Прямая соединительная линия 5"/>
        <xdr:cNvCxnSpPr/>
      </xdr:nvCxnSpPr>
      <xdr:spPr>
        <a:xfrm flipH="1" flipV="1">
          <a:off x="916305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11" name="TextBox 10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12" name="Группа 11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13" name="Хорда 1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" name="Хорда 1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285751</xdr:colOff>
      <xdr:row>14</xdr:row>
      <xdr:rowOff>19050</xdr:rowOff>
    </xdr:from>
    <xdr:to>
      <xdr:col>14</xdr:col>
      <xdr:colOff>161925</xdr:colOff>
      <xdr:row>14</xdr:row>
      <xdr:rowOff>19050</xdr:rowOff>
    </xdr:to>
    <xdr:cxnSp macro="">
      <xdr:nvCxnSpPr>
        <xdr:cNvPr id="15" name="Прямая соединительная линия 14"/>
        <xdr:cNvCxnSpPr/>
      </xdr:nvCxnSpPr>
      <xdr:spPr>
        <a:xfrm flipH="1">
          <a:off x="9172576" y="3990975"/>
          <a:ext cx="231457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152400</xdr:rowOff>
    </xdr:from>
    <xdr:ext cx="657225" cy="264560"/>
    <xdr:sp macro="" textlink="">
      <xdr:nvSpPr>
        <xdr:cNvPr id="19" name="TextBox 18"/>
        <xdr:cNvSpPr txBox="1"/>
      </xdr:nvSpPr>
      <xdr:spPr>
        <a:xfrm>
          <a:off x="11020425" y="37433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98942</xdr:rowOff>
    </xdr:from>
    <xdr:ext cx="264560" cy="657225"/>
    <xdr:sp macro="" textlink="">
      <xdr:nvSpPr>
        <xdr:cNvPr id="20" name="TextBox 19"/>
        <xdr:cNvSpPr txBox="1"/>
      </xdr:nvSpPr>
      <xdr:spPr>
        <a:xfrm rot="16200000">
          <a:off x="8753475" y="17240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38103</xdr:colOff>
      <xdr:row>22</xdr:row>
      <xdr:rowOff>123825</xdr:rowOff>
    </xdr:from>
    <xdr:ext cx="264560" cy="657225"/>
    <xdr:sp macro="" textlink="">
      <xdr:nvSpPr>
        <xdr:cNvPr id="21" name="TextBox 20"/>
        <xdr:cNvSpPr txBox="1"/>
      </xdr:nvSpPr>
      <xdr:spPr>
        <a:xfrm rot="16200000">
          <a:off x="8728595" y="58160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97985</xdr:colOff>
      <xdr:row>13</xdr:row>
      <xdr:rowOff>94714</xdr:rowOff>
    </xdr:from>
    <xdr:to>
      <xdr:col>11</xdr:col>
      <xdr:colOff>457985</xdr:colOff>
      <xdr:row>14</xdr:row>
      <xdr:rowOff>120214</xdr:rowOff>
    </xdr:to>
    <xdr:grpSp>
      <xdr:nvGrpSpPr>
        <xdr:cNvPr id="7" name="Группа 6"/>
        <xdr:cNvGrpSpPr/>
      </xdr:nvGrpSpPr>
      <xdr:grpSpPr>
        <a:xfrm rot="16200000">
          <a:off x="9666410" y="3804139"/>
          <a:ext cx="216000" cy="360000"/>
          <a:chOff x="10974857" y="1285875"/>
          <a:chExt cx="216000" cy="428688"/>
        </a:xfrm>
      </xdr:grpSpPr>
      <xdr:sp macro="" textlink="">
        <xdr:nvSpPr>
          <xdr:cNvPr id="8" name="Равнобедренный треугольник 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9" name="Равнобедренный треугольник 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1355953</xdr:colOff>
      <xdr:row>13</xdr:row>
      <xdr:rowOff>168047</xdr:rowOff>
    </xdr:from>
    <xdr:to>
      <xdr:col>14</xdr:col>
      <xdr:colOff>101896</xdr:colOff>
      <xdr:row>13</xdr:row>
      <xdr:rowOff>187621</xdr:rowOff>
    </xdr:to>
    <xdr:cxnSp macro="">
      <xdr:nvCxnSpPr>
        <xdr:cNvPr id="6" name="Прямая соединительная линия 5"/>
        <xdr:cNvCxnSpPr/>
      </xdr:nvCxnSpPr>
      <xdr:spPr>
        <a:xfrm rot="5400000" flipH="1" flipV="1">
          <a:off x="916305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175275</xdr:colOff>
      <xdr:row>13</xdr:row>
      <xdr:rowOff>189793</xdr:rowOff>
    </xdr:from>
    <xdr:to>
      <xdr:col>12</xdr:col>
      <xdr:colOff>38100</xdr:colOff>
      <xdr:row>24</xdr:row>
      <xdr:rowOff>104775</xdr:rowOff>
    </xdr:to>
    <xdr:cxnSp macro="">
      <xdr:nvCxnSpPr>
        <xdr:cNvPr id="11" name="Прямая соединительная линия 10"/>
        <xdr:cNvCxnSpPr/>
      </xdr:nvCxnSpPr>
      <xdr:spPr>
        <a:xfrm flipH="1" flipV="1">
          <a:off x="8452500" y="3971218"/>
          <a:ext cx="1691625" cy="201048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12</xdr:row>
      <xdr:rowOff>104775</xdr:rowOff>
    </xdr:from>
    <xdr:ext cx="657225" cy="264560"/>
    <xdr:sp macro="" textlink="">
      <xdr:nvSpPr>
        <xdr:cNvPr id="12" name="TextBox 11"/>
        <xdr:cNvSpPr txBox="1"/>
      </xdr:nvSpPr>
      <xdr:spPr>
        <a:xfrm>
          <a:off x="11010900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133350</xdr:rowOff>
    </xdr:from>
    <xdr:ext cx="657225" cy="264560"/>
    <xdr:sp macro="" textlink="">
      <xdr:nvSpPr>
        <xdr:cNvPr id="13" name="TextBox 12"/>
        <xdr:cNvSpPr txBox="1"/>
      </xdr:nvSpPr>
      <xdr:spPr>
        <a:xfrm>
          <a:off x="6915150" y="37242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11</xdr:col>
      <xdr:colOff>581028</xdr:colOff>
      <xdr:row>22</xdr:row>
      <xdr:rowOff>38100</xdr:rowOff>
    </xdr:from>
    <xdr:ext cx="264560" cy="657225"/>
    <xdr:sp macro="" textlink="">
      <xdr:nvSpPr>
        <xdr:cNvPr id="14" name="TextBox 13"/>
        <xdr:cNvSpPr txBox="1"/>
      </xdr:nvSpPr>
      <xdr:spPr>
        <a:xfrm rot="24600000">
          <a:off x="9881120" y="57303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202760</xdr:colOff>
      <xdr:row>13</xdr:row>
      <xdr:rowOff>66139</xdr:rowOff>
    </xdr:from>
    <xdr:to>
      <xdr:col>10</xdr:col>
      <xdr:colOff>562760</xdr:colOff>
      <xdr:row>14</xdr:row>
      <xdr:rowOff>91639</xdr:rowOff>
    </xdr:to>
    <xdr:grpSp>
      <xdr:nvGrpSpPr>
        <xdr:cNvPr id="15" name="Группа 14"/>
        <xdr:cNvGrpSpPr/>
      </xdr:nvGrpSpPr>
      <xdr:grpSpPr>
        <a:xfrm rot="16200000">
          <a:off x="9161585" y="377556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514350</xdr:colOff>
      <xdr:row>13</xdr:row>
      <xdr:rowOff>190475</xdr:rowOff>
    </xdr:from>
    <xdr:to>
      <xdr:col>11</xdr:col>
      <xdr:colOff>558171</xdr:colOff>
      <xdr:row>19</xdr:row>
      <xdr:rowOff>171450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9401175" y="3971900"/>
          <a:ext cx="653421" cy="11239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386325</xdr:colOff>
      <xdr:row>15</xdr:row>
      <xdr:rowOff>23249</xdr:rowOff>
    </xdr:from>
    <xdr:to>
      <xdr:col>9</xdr:col>
      <xdr:colOff>602325</xdr:colOff>
      <xdr:row>17</xdr:row>
      <xdr:rowOff>2249</xdr:rowOff>
    </xdr:to>
    <xdr:grpSp>
      <xdr:nvGrpSpPr>
        <xdr:cNvPr id="21" name="Группа 20"/>
        <xdr:cNvGrpSpPr/>
      </xdr:nvGrpSpPr>
      <xdr:grpSpPr>
        <a:xfrm rot="8400000">
          <a:off x="8663550" y="4185674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233925</xdr:colOff>
      <xdr:row>15</xdr:row>
      <xdr:rowOff>4200</xdr:rowOff>
    </xdr:from>
    <xdr:to>
      <xdr:col>11</xdr:col>
      <xdr:colOff>449925</xdr:colOff>
      <xdr:row>16</xdr:row>
      <xdr:rowOff>173700</xdr:rowOff>
    </xdr:to>
    <xdr:grpSp>
      <xdr:nvGrpSpPr>
        <xdr:cNvPr id="24" name="Группа 23"/>
        <xdr:cNvGrpSpPr/>
      </xdr:nvGrpSpPr>
      <xdr:grpSpPr>
        <a:xfrm rot="12600000">
          <a:off x="9730350" y="41666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1355953</xdr:colOff>
      <xdr:row>13</xdr:row>
      <xdr:rowOff>168047</xdr:rowOff>
    </xdr:from>
    <xdr:to>
      <xdr:col>14</xdr:col>
      <xdr:colOff>101896</xdr:colOff>
      <xdr:row>13</xdr:row>
      <xdr:rowOff>187621</xdr:rowOff>
    </xdr:to>
    <xdr:cxnSp macro="">
      <xdr:nvCxnSpPr>
        <xdr:cNvPr id="6" name="Прямая соединительная линия 5"/>
        <xdr:cNvCxnSpPr/>
      </xdr:nvCxnSpPr>
      <xdr:spPr>
        <a:xfrm rot="5400000" flipH="1" flipV="1">
          <a:off x="916305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361950</xdr:colOff>
      <xdr:row>14</xdr:row>
      <xdr:rowOff>5122</xdr:rowOff>
    </xdr:from>
    <xdr:to>
      <xdr:col>10</xdr:col>
      <xdr:colOff>362090</xdr:colOff>
      <xdr:row>24</xdr:row>
      <xdr:rowOff>361950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9248775" y="3977047"/>
          <a:ext cx="140" cy="226182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12</xdr:row>
      <xdr:rowOff>104775</xdr:rowOff>
    </xdr:from>
    <xdr:ext cx="657225" cy="264560"/>
    <xdr:sp macro="" textlink="">
      <xdr:nvSpPr>
        <xdr:cNvPr id="12" name="TextBox 11"/>
        <xdr:cNvSpPr txBox="1"/>
      </xdr:nvSpPr>
      <xdr:spPr>
        <a:xfrm>
          <a:off x="11010900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133350</xdr:rowOff>
    </xdr:from>
    <xdr:ext cx="657225" cy="264560"/>
    <xdr:sp macro="" textlink="">
      <xdr:nvSpPr>
        <xdr:cNvPr id="13" name="TextBox 12"/>
        <xdr:cNvSpPr txBox="1"/>
      </xdr:nvSpPr>
      <xdr:spPr>
        <a:xfrm>
          <a:off x="6915150" y="37242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114306</xdr:colOff>
      <xdr:row>22</xdr:row>
      <xdr:rowOff>104776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804798" y="5797034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17</xdr:col>
      <xdr:colOff>164660</xdr:colOff>
      <xdr:row>16</xdr:row>
      <xdr:rowOff>75664</xdr:rowOff>
    </xdr:from>
    <xdr:to>
      <xdr:col>17</xdr:col>
      <xdr:colOff>524660</xdr:colOff>
      <xdr:row>17</xdr:row>
      <xdr:rowOff>101164</xdr:rowOff>
    </xdr:to>
    <xdr:grpSp>
      <xdr:nvGrpSpPr>
        <xdr:cNvPr id="15" name="Группа 14"/>
        <xdr:cNvGrpSpPr/>
      </xdr:nvGrpSpPr>
      <xdr:grpSpPr>
        <a:xfrm rot="16200000">
          <a:off x="13390685" y="4356589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457200</xdr:colOff>
      <xdr:row>18</xdr:row>
      <xdr:rowOff>160834</xdr:rowOff>
    </xdr:from>
    <xdr:to>
      <xdr:col>10</xdr:col>
      <xdr:colOff>359116</xdr:colOff>
      <xdr:row>24</xdr:row>
      <xdr:rowOff>123825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8124825" y="4894759"/>
          <a:ext cx="1121116" cy="110599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252974</xdr:colOff>
      <xdr:row>15</xdr:row>
      <xdr:rowOff>23249</xdr:rowOff>
    </xdr:from>
    <xdr:to>
      <xdr:col>10</xdr:col>
      <xdr:colOff>468974</xdr:colOff>
      <xdr:row>17</xdr:row>
      <xdr:rowOff>2249</xdr:rowOff>
    </xdr:to>
    <xdr:grpSp>
      <xdr:nvGrpSpPr>
        <xdr:cNvPr id="19" name="Группа 18"/>
        <xdr:cNvGrpSpPr/>
      </xdr:nvGrpSpPr>
      <xdr:grpSpPr>
        <a:xfrm rot="10800000">
          <a:off x="9139799" y="4185674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428625</xdr:colOff>
      <xdr:row>20</xdr:row>
      <xdr:rowOff>38100</xdr:rowOff>
    </xdr:from>
    <xdr:to>
      <xdr:col>10</xdr:col>
      <xdr:colOff>179025</xdr:colOff>
      <xdr:row>21</xdr:row>
      <xdr:rowOff>63600</xdr:rowOff>
    </xdr:to>
    <xdr:grpSp>
      <xdr:nvGrpSpPr>
        <xdr:cNvPr id="22" name="Группа 21"/>
        <xdr:cNvGrpSpPr/>
      </xdr:nvGrpSpPr>
      <xdr:grpSpPr>
        <a:xfrm rot="13500000">
          <a:off x="8777850" y="508102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241818</xdr:colOff>
      <xdr:row>22</xdr:row>
      <xdr:rowOff>82034</xdr:rowOff>
    </xdr:from>
    <xdr:ext cx="657225" cy="264560"/>
    <xdr:sp macro="" textlink="">
      <xdr:nvSpPr>
        <xdr:cNvPr id="27" name="TextBox 26"/>
        <xdr:cNvSpPr txBox="1"/>
      </xdr:nvSpPr>
      <xdr:spPr>
        <a:xfrm rot="18900000">
          <a:off x="7909443" y="5577959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1355953</xdr:colOff>
      <xdr:row>13</xdr:row>
      <xdr:rowOff>168047</xdr:rowOff>
    </xdr:from>
    <xdr:to>
      <xdr:col>14</xdr:col>
      <xdr:colOff>101896</xdr:colOff>
      <xdr:row>13</xdr:row>
      <xdr:rowOff>187621</xdr:rowOff>
    </xdr:to>
    <xdr:cxnSp macro="">
      <xdr:nvCxnSpPr>
        <xdr:cNvPr id="6" name="Прямая соединительная линия 5"/>
        <xdr:cNvCxnSpPr/>
      </xdr:nvCxnSpPr>
      <xdr:spPr>
        <a:xfrm rot="5400000" flipH="1" flipV="1">
          <a:off x="916305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361950</xdr:colOff>
      <xdr:row>14</xdr:row>
      <xdr:rowOff>5122</xdr:rowOff>
    </xdr:from>
    <xdr:to>
      <xdr:col>10</xdr:col>
      <xdr:colOff>362090</xdr:colOff>
      <xdr:row>24</xdr:row>
      <xdr:rowOff>361950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9248775" y="3977047"/>
          <a:ext cx="140" cy="226182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12</xdr:row>
      <xdr:rowOff>104775</xdr:rowOff>
    </xdr:from>
    <xdr:ext cx="657225" cy="264560"/>
    <xdr:sp macro="" textlink="">
      <xdr:nvSpPr>
        <xdr:cNvPr id="12" name="TextBox 11"/>
        <xdr:cNvSpPr txBox="1"/>
      </xdr:nvSpPr>
      <xdr:spPr>
        <a:xfrm>
          <a:off x="11010900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133350</xdr:rowOff>
    </xdr:from>
    <xdr:ext cx="657225" cy="264560"/>
    <xdr:sp macro="" textlink="">
      <xdr:nvSpPr>
        <xdr:cNvPr id="13" name="TextBox 12"/>
        <xdr:cNvSpPr txBox="1"/>
      </xdr:nvSpPr>
      <xdr:spPr>
        <a:xfrm>
          <a:off x="6915150" y="37242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114306</xdr:colOff>
      <xdr:row>22</xdr:row>
      <xdr:rowOff>104776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804798" y="5797034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11</xdr:col>
      <xdr:colOff>326585</xdr:colOff>
      <xdr:row>13</xdr:row>
      <xdr:rowOff>66139</xdr:rowOff>
    </xdr:from>
    <xdr:to>
      <xdr:col>12</xdr:col>
      <xdr:colOff>76985</xdr:colOff>
      <xdr:row>14</xdr:row>
      <xdr:rowOff>91639</xdr:rowOff>
    </xdr:to>
    <xdr:grpSp>
      <xdr:nvGrpSpPr>
        <xdr:cNvPr id="15" name="Группа 14"/>
        <xdr:cNvGrpSpPr/>
      </xdr:nvGrpSpPr>
      <xdr:grpSpPr>
        <a:xfrm rot="16200000">
          <a:off x="9895010" y="377556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252974</xdr:colOff>
      <xdr:row>15</xdr:row>
      <xdr:rowOff>23249</xdr:rowOff>
    </xdr:from>
    <xdr:to>
      <xdr:col>10</xdr:col>
      <xdr:colOff>468974</xdr:colOff>
      <xdr:row>17</xdr:row>
      <xdr:rowOff>2249</xdr:rowOff>
    </xdr:to>
    <xdr:grpSp>
      <xdr:nvGrpSpPr>
        <xdr:cNvPr id="19" name="Группа 18"/>
        <xdr:cNvGrpSpPr/>
      </xdr:nvGrpSpPr>
      <xdr:grpSpPr>
        <a:xfrm rot="10800000">
          <a:off x="9139799" y="4185674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241818</xdr:colOff>
      <xdr:row>22</xdr:row>
      <xdr:rowOff>82034</xdr:rowOff>
    </xdr:from>
    <xdr:ext cx="657225" cy="264560"/>
    <xdr:sp macro="" textlink="">
      <xdr:nvSpPr>
        <xdr:cNvPr id="25" name="TextBox 24"/>
        <xdr:cNvSpPr txBox="1"/>
      </xdr:nvSpPr>
      <xdr:spPr>
        <a:xfrm rot="18900000">
          <a:off x="7909443" y="5577959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276225</xdr:colOff>
      <xdr:row>4</xdr:row>
      <xdr:rowOff>19050</xdr:rowOff>
    </xdr:from>
    <xdr:to>
      <xdr:col>10</xdr:col>
      <xdr:colOff>295799</xdr:colOff>
      <xdr:row>24</xdr:row>
      <xdr:rowOff>336618</xdr:rowOff>
    </xdr:to>
    <xdr:cxnSp macro="">
      <xdr:nvCxnSpPr>
        <xdr:cNvPr id="6" name="Прямая соединительная линия 5"/>
        <xdr:cNvCxnSpPr/>
      </xdr:nvCxnSpPr>
      <xdr:spPr>
        <a:xfrm flipH="1" flipV="1">
          <a:off x="916305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5</xdr:col>
      <xdr:colOff>1295401</xdr:colOff>
      <xdr:row>14</xdr:row>
      <xdr:rowOff>28575</xdr:rowOff>
    </xdr:from>
    <xdr:to>
      <xdr:col>10</xdr:col>
      <xdr:colOff>285750</xdr:colOff>
      <xdr:row>14</xdr:row>
      <xdr:rowOff>28575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6858001" y="4000500"/>
          <a:ext cx="231457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2" name="TextBox 11"/>
        <xdr:cNvSpPr txBox="1"/>
      </xdr:nvSpPr>
      <xdr:spPr>
        <a:xfrm>
          <a:off x="6905625" y="37433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63</a:t>
          </a:r>
          <a:endParaRPr lang="ru-RU" sz="1100"/>
        </a:p>
      </xdr:txBody>
    </xdr:sp>
    <xdr:clientData/>
  </xdr:oneCellAnchor>
  <xdr:oneCellAnchor>
    <xdr:from>
      <xdr:col>10</xdr:col>
      <xdr:colOff>34408</xdr:colOff>
      <xdr:row>3</xdr:row>
      <xdr:rowOff>98942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8724900" y="17240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38103</xdr:colOff>
      <xdr:row>22</xdr:row>
      <xdr:rowOff>123825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728595" y="58160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9</xdr:col>
      <xdr:colOff>155135</xdr:colOff>
      <xdr:row>13</xdr:row>
      <xdr:rowOff>104239</xdr:rowOff>
    </xdr:from>
    <xdr:to>
      <xdr:col>9</xdr:col>
      <xdr:colOff>515135</xdr:colOff>
      <xdr:row>14</xdr:row>
      <xdr:rowOff>129739</xdr:rowOff>
    </xdr:to>
    <xdr:grpSp>
      <xdr:nvGrpSpPr>
        <xdr:cNvPr id="15" name="Группа 14"/>
        <xdr:cNvGrpSpPr/>
      </xdr:nvGrpSpPr>
      <xdr:grpSpPr>
        <a:xfrm rot="16200000">
          <a:off x="8504360" y="381366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176775</xdr:colOff>
      <xdr:row>10</xdr:row>
      <xdr:rowOff>80400</xdr:rowOff>
    </xdr:from>
    <xdr:to>
      <xdr:col>10</xdr:col>
      <xdr:colOff>392775</xdr:colOff>
      <xdr:row>12</xdr:row>
      <xdr:rowOff>59400</xdr:rowOff>
    </xdr:to>
    <xdr:grpSp>
      <xdr:nvGrpSpPr>
        <xdr:cNvPr id="18" name="Группа 17"/>
        <xdr:cNvGrpSpPr/>
      </xdr:nvGrpSpPr>
      <xdr:grpSpPr>
        <a:xfrm>
          <a:off x="9063600" y="3290325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1355953</xdr:colOff>
      <xdr:row>13</xdr:row>
      <xdr:rowOff>168047</xdr:rowOff>
    </xdr:from>
    <xdr:to>
      <xdr:col>14</xdr:col>
      <xdr:colOff>101896</xdr:colOff>
      <xdr:row>13</xdr:row>
      <xdr:rowOff>187621</xdr:rowOff>
    </xdr:to>
    <xdr:cxnSp macro="">
      <xdr:nvCxnSpPr>
        <xdr:cNvPr id="6" name="Прямая соединительная линия 5"/>
        <xdr:cNvCxnSpPr/>
      </xdr:nvCxnSpPr>
      <xdr:spPr>
        <a:xfrm rot="5400000" flipH="1" flipV="1">
          <a:off x="916305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361950</xdr:colOff>
      <xdr:row>4</xdr:row>
      <xdr:rowOff>24172</xdr:rowOff>
    </xdr:from>
    <xdr:to>
      <xdr:col>10</xdr:col>
      <xdr:colOff>362090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9248775" y="1710097"/>
          <a:ext cx="140" cy="226182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12</xdr:row>
      <xdr:rowOff>104775</xdr:rowOff>
    </xdr:from>
    <xdr:ext cx="657225" cy="264560"/>
    <xdr:sp macro="" textlink="">
      <xdr:nvSpPr>
        <xdr:cNvPr id="12" name="TextBox 11"/>
        <xdr:cNvSpPr txBox="1"/>
      </xdr:nvSpPr>
      <xdr:spPr>
        <a:xfrm>
          <a:off x="11010900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133350</xdr:rowOff>
    </xdr:from>
    <xdr:ext cx="657225" cy="264560"/>
    <xdr:sp macro="" textlink="">
      <xdr:nvSpPr>
        <xdr:cNvPr id="13" name="TextBox 12"/>
        <xdr:cNvSpPr txBox="1"/>
      </xdr:nvSpPr>
      <xdr:spPr>
        <a:xfrm>
          <a:off x="6915150" y="37242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63</a:t>
          </a:r>
          <a:endParaRPr lang="ru-RU" sz="1100"/>
        </a:p>
      </xdr:txBody>
    </xdr:sp>
    <xdr:clientData/>
  </xdr:oneCellAnchor>
  <xdr:oneCellAnchor>
    <xdr:from>
      <xdr:col>10</xdr:col>
      <xdr:colOff>123832</xdr:colOff>
      <xdr:row>3</xdr:row>
      <xdr:rowOff>76201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814324" y="1701284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twoCellAnchor>
    <xdr:from>
      <xdr:col>11</xdr:col>
      <xdr:colOff>326585</xdr:colOff>
      <xdr:row>13</xdr:row>
      <xdr:rowOff>66139</xdr:rowOff>
    </xdr:from>
    <xdr:to>
      <xdr:col>12</xdr:col>
      <xdr:colOff>76985</xdr:colOff>
      <xdr:row>14</xdr:row>
      <xdr:rowOff>91639</xdr:rowOff>
    </xdr:to>
    <xdr:grpSp>
      <xdr:nvGrpSpPr>
        <xdr:cNvPr id="15" name="Группа 14"/>
        <xdr:cNvGrpSpPr/>
      </xdr:nvGrpSpPr>
      <xdr:grpSpPr>
        <a:xfrm rot="16200000">
          <a:off x="9895010" y="377556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252974</xdr:colOff>
      <xdr:row>11</xdr:row>
      <xdr:rowOff>13724</xdr:rowOff>
    </xdr:from>
    <xdr:to>
      <xdr:col>10</xdr:col>
      <xdr:colOff>468974</xdr:colOff>
      <xdr:row>12</xdr:row>
      <xdr:rowOff>183224</xdr:rowOff>
    </xdr:to>
    <xdr:grpSp>
      <xdr:nvGrpSpPr>
        <xdr:cNvPr id="18" name="Группа 17"/>
        <xdr:cNvGrpSpPr/>
      </xdr:nvGrpSpPr>
      <xdr:grpSpPr>
        <a:xfrm rot="10800000">
          <a:off x="9139799" y="3414149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241818</xdr:colOff>
      <xdr:row>22</xdr:row>
      <xdr:rowOff>82034</xdr:rowOff>
    </xdr:from>
    <xdr:ext cx="657225" cy="264560"/>
    <xdr:sp macro="" textlink="">
      <xdr:nvSpPr>
        <xdr:cNvPr id="21" name="TextBox 20"/>
        <xdr:cNvSpPr txBox="1"/>
      </xdr:nvSpPr>
      <xdr:spPr>
        <a:xfrm rot="18900000">
          <a:off x="7909443" y="5577959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8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0</xdr:colOff>
      <xdr:row>4</xdr:row>
      <xdr:rowOff>0</xdr:rowOff>
    </xdr:from>
    <xdr:to>
      <xdr:col>10</xdr:col>
      <xdr:colOff>19574</xdr:colOff>
      <xdr:row>24</xdr:row>
      <xdr:rowOff>317568</xdr:rowOff>
    </xdr:to>
    <xdr:cxnSp macro="">
      <xdr:nvCxnSpPr>
        <xdr:cNvPr id="6" name="Прямая соединительная линия 5"/>
        <xdr:cNvCxnSpPr/>
      </xdr:nvCxnSpPr>
      <xdr:spPr>
        <a:xfrm flipH="1" flipV="1">
          <a:off x="8886825" y="168592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</xdr:colOff>
      <xdr:row>12</xdr:row>
      <xdr:rowOff>0</xdr:rowOff>
    </xdr:from>
    <xdr:to>
      <xdr:col>11</xdr:col>
      <xdr:colOff>0</xdr:colOff>
      <xdr:row>12</xdr:row>
      <xdr:rowOff>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8886826" y="3590925"/>
          <a:ext cx="609599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2" name="TextBox 11"/>
        <xdr:cNvSpPr txBox="1"/>
      </xdr:nvSpPr>
      <xdr:spPr>
        <a:xfrm>
          <a:off x="6905625" y="37433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377308</xdr:colOff>
      <xdr:row>3</xdr:row>
      <xdr:rowOff>117992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8458200" y="17430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9</xdr:col>
      <xdr:colOff>371479</xdr:colOff>
      <xdr:row>22</xdr:row>
      <xdr:rowOff>133350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452371" y="58256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17</xdr:col>
      <xdr:colOff>231335</xdr:colOff>
      <xdr:row>10</xdr:row>
      <xdr:rowOff>132814</xdr:rowOff>
    </xdr:from>
    <xdr:to>
      <xdr:col>17</xdr:col>
      <xdr:colOff>591335</xdr:colOff>
      <xdr:row>11</xdr:row>
      <xdr:rowOff>158314</xdr:rowOff>
    </xdr:to>
    <xdr:grpSp>
      <xdr:nvGrpSpPr>
        <xdr:cNvPr id="15" name="Группа 14"/>
        <xdr:cNvGrpSpPr/>
      </xdr:nvGrpSpPr>
      <xdr:grpSpPr>
        <a:xfrm rot="16200000">
          <a:off x="13457360" y="3270739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500625</xdr:colOff>
      <xdr:row>6</xdr:row>
      <xdr:rowOff>566175</xdr:rowOff>
    </xdr:from>
    <xdr:to>
      <xdr:col>10</xdr:col>
      <xdr:colOff>107025</xdr:colOff>
      <xdr:row>8</xdr:row>
      <xdr:rowOff>164175</xdr:rowOff>
    </xdr:to>
    <xdr:grpSp>
      <xdr:nvGrpSpPr>
        <xdr:cNvPr id="18" name="Группа 17"/>
        <xdr:cNvGrpSpPr/>
      </xdr:nvGrpSpPr>
      <xdr:grpSpPr>
        <a:xfrm>
          <a:off x="8777850" y="2633100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13</xdr:col>
      <xdr:colOff>314325</xdr:colOff>
      <xdr:row>6</xdr:row>
      <xdr:rowOff>85725</xdr:rowOff>
    </xdr:from>
    <xdr:to>
      <xdr:col>13</xdr:col>
      <xdr:colOff>342900</xdr:colOff>
      <xdr:row>23</xdr:row>
      <xdr:rowOff>76200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11029950" y="2152650"/>
          <a:ext cx="28575" cy="36099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361950</xdr:colOff>
      <xdr:row>6</xdr:row>
      <xdr:rowOff>104775</xdr:rowOff>
    </xdr:from>
    <xdr:to>
      <xdr:col>7</xdr:col>
      <xdr:colOff>381000</xdr:colOff>
      <xdr:row>23</xdr:row>
      <xdr:rowOff>76201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7419975" y="2171700"/>
          <a:ext cx="19050" cy="35909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366712</xdr:colOff>
      <xdr:row>23</xdr:row>
      <xdr:rowOff>66675</xdr:rowOff>
    </xdr:from>
    <xdr:to>
      <xdr:col>13</xdr:col>
      <xdr:colOff>342900</xdr:colOff>
      <xdr:row>23</xdr:row>
      <xdr:rowOff>80963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7424737" y="5753100"/>
          <a:ext cx="3633788" cy="142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104775</xdr:rowOff>
    </xdr:from>
    <xdr:to>
      <xdr:col>13</xdr:col>
      <xdr:colOff>314326</xdr:colOff>
      <xdr:row>6</xdr:row>
      <xdr:rowOff>114300</xdr:rowOff>
    </xdr:to>
    <xdr:cxnSp macro="">
      <xdr:nvCxnSpPr>
        <xdr:cNvPr id="26" name="Прямая соединительная линия 25"/>
        <xdr:cNvCxnSpPr/>
      </xdr:nvCxnSpPr>
      <xdr:spPr>
        <a:xfrm flipV="1">
          <a:off x="7410450" y="2171700"/>
          <a:ext cx="3619501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14</xdr:row>
      <xdr:rowOff>180975</xdr:rowOff>
    </xdr:from>
    <xdr:to>
      <xdr:col>10</xdr:col>
      <xdr:colOff>111225</xdr:colOff>
      <xdr:row>16</xdr:row>
      <xdr:rowOff>159975</xdr:rowOff>
    </xdr:to>
    <xdr:grpSp>
      <xdr:nvGrpSpPr>
        <xdr:cNvPr id="31" name="Группа 30"/>
        <xdr:cNvGrpSpPr/>
      </xdr:nvGrpSpPr>
      <xdr:grpSpPr>
        <a:xfrm>
          <a:off x="8782050" y="41529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9526</xdr:colOff>
      <xdr:row>20</xdr:row>
      <xdr:rowOff>0</xdr:rowOff>
    </xdr:from>
    <xdr:to>
      <xdr:col>10</xdr:col>
      <xdr:colOff>600075</xdr:colOff>
      <xdr:row>20</xdr:row>
      <xdr:rowOff>0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8896351" y="5114925"/>
          <a:ext cx="590549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95250</xdr:rowOff>
    </xdr:from>
    <xdr:to>
      <xdr:col>11</xdr:col>
      <xdr:colOff>0</xdr:colOff>
      <xdr:row>12</xdr:row>
      <xdr:rowOff>114300</xdr:rowOff>
    </xdr:to>
    <xdr:cxnSp macro="">
      <xdr:nvCxnSpPr>
        <xdr:cNvPr id="38" name="Прямая соединительная линия 37"/>
        <xdr:cNvCxnSpPr/>
      </xdr:nvCxnSpPr>
      <xdr:spPr>
        <a:xfrm flipV="1">
          <a:off x="9496425" y="3495675"/>
          <a:ext cx="0" cy="2095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19</xdr:row>
      <xdr:rowOff>85725</xdr:rowOff>
    </xdr:from>
    <xdr:to>
      <xdr:col>10</xdr:col>
      <xdr:colOff>600075</xdr:colOff>
      <xdr:row>20</xdr:row>
      <xdr:rowOff>104775</xdr:rowOff>
    </xdr:to>
    <xdr:cxnSp macro="">
      <xdr:nvCxnSpPr>
        <xdr:cNvPr id="41" name="Прямая соединительная линия 40"/>
        <xdr:cNvCxnSpPr/>
      </xdr:nvCxnSpPr>
      <xdr:spPr>
        <a:xfrm flipV="1">
          <a:off x="9486900" y="5010150"/>
          <a:ext cx="0" cy="2095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276225</xdr:colOff>
      <xdr:row>4</xdr:row>
      <xdr:rowOff>19050</xdr:rowOff>
    </xdr:from>
    <xdr:to>
      <xdr:col>10</xdr:col>
      <xdr:colOff>295799</xdr:colOff>
      <xdr:row>24</xdr:row>
      <xdr:rowOff>336618</xdr:rowOff>
    </xdr:to>
    <xdr:cxnSp macro="">
      <xdr:nvCxnSpPr>
        <xdr:cNvPr id="6" name="Прямая соединительная линия 5"/>
        <xdr:cNvCxnSpPr/>
      </xdr:nvCxnSpPr>
      <xdr:spPr>
        <a:xfrm flipH="1" flipV="1">
          <a:off x="916305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276226</xdr:colOff>
      <xdr:row>14</xdr:row>
      <xdr:rowOff>19050</xdr:rowOff>
    </xdr:from>
    <xdr:to>
      <xdr:col>14</xdr:col>
      <xdr:colOff>152400</xdr:colOff>
      <xdr:row>14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9163051" y="3990975"/>
          <a:ext cx="231457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2" name="TextBox 11"/>
        <xdr:cNvSpPr txBox="1"/>
      </xdr:nvSpPr>
      <xdr:spPr>
        <a:xfrm>
          <a:off x="6905625" y="37433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34408</xdr:colOff>
      <xdr:row>3</xdr:row>
      <xdr:rowOff>98942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8724900" y="17240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38103</xdr:colOff>
      <xdr:row>22</xdr:row>
      <xdr:rowOff>123825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728595" y="58160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574235</xdr:colOff>
      <xdr:row>13</xdr:row>
      <xdr:rowOff>94714</xdr:rowOff>
    </xdr:from>
    <xdr:to>
      <xdr:col>11</xdr:col>
      <xdr:colOff>324635</xdr:colOff>
      <xdr:row>14</xdr:row>
      <xdr:rowOff>120214</xdr:rowOff>
    </xdr:to>
    <xdr:grpSp>
      <xdr:nvGrpSpPr>
        <xdr:cNvPr id="15" name="Группа 14"/>
        <xdr:cNvGrpSpPr/>
      </xdr:nvGrpSpPr>
      <xdr:grpSpPr>
        <a:xfrm rot="16200000">
          <a:off x="9533060" y="3804139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319650</xdr:colOff>
      <xdr:row>10</xdr:row>
      <xdr:rowOff>32775</xdr:rowOff>
    </xdr:from>
    <xdr:to>
      <xdr:col>17</xdr:col>
      <xdr:colOff>535650</xdr:colOff>
      <xdr:row>12</xdr:row>
      <xdr:rowOff>11775</xdr:rowOff>
    </xdr:to>
    <xdr:grpSp>
      <xdr:nvGrpSpPr>
        <xdr:cNvPr id="18" name="Группа 17"/>
        <xdr:cNvGrpSpPr/>
      </xdr:nvGrpSpPr>
      <xdr:grpSpPr>
        <a:xfrm>
          <a:off x="13473675" y="3242700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327542</xdr:colOff>
      <xdr:row>12</xdr:row>
      <xdr:rowOff>158233</xdr:rowOff>
    </xdr:from>
    <xdr:ext cx="657225" cy="264560"/>
    <xdr:sp macro="" textlink="">
      <xdr:nvSpPr>
        <xdr:cNvPr id="21" name="TextBox 20"/>
        <xdr:cNvSpPr txBox="1"/>
      </xdr:nvSpPr>
      <xdr:spPr>
        <a:xfrm>
          <a:off x="11043167" y="37491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276225</xdr:colOff>
      <xdr:row>4</xdr:row>
      <xdr:rowOff>19050</xdr:rowOff>
    </xdr:from>
    <xdr:to>
      <xdr:col>10</xdr:col>
      <xdr:colOff>295799</xdr:colOff>
      <xdr:row>24</xdr:row>
      <xdr:rowOff>336618</xdr:rowOff>
    </xdr:to>
    <xdr:cxnSp macro="">
      <xdr:nvCxnSpPr>
        <xdr:cNvPr id="6" name="Прямая соединительная линия 5"/>
        <xdr:cNvCxnSpPr/>
      </xdr:nvCxnSpPr>
      <xdr:spPr>
        <a:xfrm flipH="1" flipV="1">
          <a:off x="916305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276226</xdr:colOff>
      <xdr:row>14</xdr:row>
      <xdr:rowOff>19050</xdr:rowOff>
    </xdr:from>
    <xdr:to>
      <xdr:col>14</xdr:col>
      <xdr:colOff>152400</xdr:colOff>
      <xdr:row>14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9163051" y="3990975"/>
          <a:ext cx="231457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2" name="TextBox 11"/>
        <xdr:cNvSpPr txBox="1"/>
      </xdr:nvSpPr>
      <xdr:spPr>
        <a:xfrm>
          <a:off x="6905625" y="37433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34408</xdr:colOff>
      <xdr:row>3</xdr:row>
      <xdr:rowOff>98942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8724900" y="17240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38103</xdr:colOff>
      <xdr:row>22</xdr:row>
      <xdr:rowOff>123825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728595" y="58160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574235</xdr:colOff>
      <xdr:row>13</xdr:row>
      <xdr:rowOff>94714</xdr:rowOff>
    </xdr:from>
    <xdr:to>
      <xdr:col>11</xdr:col>
      <xdr:colOff>324635</xdr:colOff>
      <xdr:row>14</xdr:row>
      <xdr:rowOff>120214</xdr:rowOff>
    </xdr:to>
    <xdr:grpSp>
      <xdr:nvGrpSpPr>
        <xdr:cNvPr id="15" name="Группа 14"/>
        <xdr:cNvGrpSpPr/>
      </xdr:nvGrpSpPr>
      <xdr:grpSpPr>
        <a:xfrm rot="16200000">
          <a:off x="9533060" y="3804139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176775</xdr:colOff>
      <xdr:row>15</xdr:row>
      <xdr:rowOff>80400</xdr:rowOff>
    </xdr:from>
    <xdr:to>
      <xdr:col>10</xdr:col>
      <xdr:colOff>392775</xdr:colOff>
      <xdr:row>17</xdr:row>
      <xdr:rowOff>59400</xdr:rowOff>
    </xdr:to>
    <xdr:grpSp>
      <xdr:nvGrpSpPr>
        <xdr:cNvPr id="18" name="Группа 17"/>
        <xdr:cNvGrpSpPr/>
      </xdr:nvGrpSpPr>
      <xdr:grpSpPr>
        <a:xfrm>
          <a:off x="9063600" y="4242825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327542</xdr:colOff>
      <xdr:row>12</xdr:row>
      <xdr:rowOff>158233</xdr:rowOff>
    </xdr:from>
    <xdr:ext cx="657225" cy="264560"/>
    <xdr:sp macro="" textlink="">
      <xdr:nvSpPr>
        <xdr:cNvPr id="21" name="TextBox 20"/>
        <xdr:cNvSpPr txBox="1"/>
      </xdr:nvSpPr>
      <xdr:spPr>
        <a:xfrm>
          <a:off x="11043167" y="37491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5</xdr:col>
      <xdr:colOff>1304925</xdr:colOff>
      <xdr:row>14</xdr:row>
      <xdr:rowOff>19050</xdr:rowOff>
    </xdr:from>
    <xdr:to>
      <xdr:col>10</xdr:col>
      <xdr:colOff>295274</xdr:colOff>
      <xdr:row>14</xdr:row>
      <xdr:rowOff>19050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6867525" y="3990975"/>
          <a:ext cx="231457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13</xdr:row>
      <xdr:rowOff>104775</xdr:rowOff>
    </xdr:from>
    <xdr:to>
      <xdr:col>9</xdr:col>
      <xdr:colOff>579075</xdr:colOff>
      <xdr:row>14</xdr:row>
      <xdr:rowOff>130275</xdr:rowOff>
    </xdr:to>
    <xdr:grpSp>
      <xdr:nvGrpSpPr>
        <xdr:cNvPr id="23" name="Группа 22"/>
        <xdr:cNvGrpSpPr/>
      </xdr:nvGrpSpPr>
      <xdr:grpSpPr>
        <a:xfrm rot="16200000">
          <a:off x="8568300" y="38142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1333500</xdr:colOff>
      <xdr:row>12</xdr:row>
      <xdr:rowOff>152400</xdr:rowOff>
    </xdr:from>
    <xdr:ext cx="657225" cy="264560"/>
    <xdr:sp macro="" textlink="">
      <xdr:nvSpPr>
        <xdr:cNvPr id="26" name="TextBox 25"/>
        <xdr:cNvSpPr txBox="1"/>
      </xdr:nvSpPr>
      <xdr:spPr>
        <a:xfrm>
          <a:off x="6896100" y="37433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276225</xdr:colOff>
      <xdr:row>4</xdr:row>
      <xdr:rowOff>19050</xdr:rowOff>
    </xdr:from>
    <xdr:to>
      <xdr:col>10</xdr:col>
      <xdr:colOff>285750</xdr:colOff>
      <xdr:row>15</xdr:row>
      <xdr:rowOff>9525</xdr:rowOff>
    </xdr:to>
    <xdr:cxnSp macro="">
      <xdr:nvCxnSpPr>
        <xdr:cNvPr id="6" name="Прямая соединительная линия 5"/>
        <xdr:cNvCxnSpPr/>
      </xdr:nvCxnSpPr>
      <xdr:spPr>
        <a:xfrm flipH="1" flipV="1">
          <a:off x="9163050" y="1704975"/>
          <a:ext cx="9525" cy="24669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1304926</xdr:colOff>
      <xdr:row>14</xdr:row>
      <xdr:rowOff>19050</xdr:rowOff>
    </xdr:from>
    <xdr:to>
      <xdr:col>10</xdr:col>
      <xdr:colOff>295275</xdr:colOff>
      <xdr:row>14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6867526" y="3990975"/>
          <a:ext cx="231457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2" name="TextBox 11"/>
        <xdr:cNvSpPr txBox="1"/>
      </xdr:nvSpPr>
      <xdr:spPr>
        <a:xfrm>
          <a:off x="6905625" y="37433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34408</xdr:colOff>
      <xdr:row>3</xdr:row>
      <xdr:rowOff>98942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8724900" y="17240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12</xdr:col>
      <xdr:colOff>184670</xdr:colOff>
      <xdr:row>20</xdr:row>
      <xdr:rowOff>120133</xdr:rowOff>
    </xdr:from>
    <xdr:ext cx="657225" cy="264560"/>
    <xdr:sp macro="" textlink="">
      <xdr:nvSpPr>
        <xdr:cNvPr id="14" name="TextBox 13"/>
        <xdr:cNvSpPr txBox="1"/>
      </xdr:nvSpPr>
      <xdr:spPr>
        <a:xfrm rot="13200000">
          <a:off x="10290695" y="52350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9</xdr:col>
      <xdr:colOff>117035</xdr:colOff>
      <xdr:row>13</xdr:row>
      <xdr:rowOff>94714</xdr:rowOff>
    </xdr:from>
    <xdr:to>
      <xdr:col>9</xdr:col>
      <xdr:colOff>477035</xdr:colOff>
      <xdr:row>14</xdr:row>
      <xdr:rowOff>120214</xdr:rowOff>
    </xdr:to>
    <xdr:grpSp>
      <xdr:nvGrpSpPr>
        <xdr:cNvPr id="15" name="Группа 14"/>
        <xdr:cNvGrpSpPr/>
      </xdr:nvGrpSpPr>
      <xdr:grpSpPr>
        <a:xfrm rot="16200000">
          <a:off x="8466260" y="3804139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167250</xdr:colOff>
      <xdr:row>9</xdr:row>
      <xdr:rowOff>185175</xdr:rowOff>
    </xdr:from>
    <xdr:to>
      <xdr:col>10</xdr:col>
      <xdr:colOff>383250</xdr:colOff>
      <xdr:row>11</xdr:row>
      <xdr:rowOff>164175</xdr:rowOff>
    </xdr:to>
    <xdr:grpSp>
      <xdr:nvGrpSpPr>
        <xdr:cNvPr id="18" name="Группа 17"/>
        <xdr:cNvGrpSpPr/>
      </xdr:nvGrpSpPr>
      <xdr:grpSpPr>
        <a:xfrm>
          <a:off x="9054075" y="3204600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1270517</xdr:colOff>
      <xdr:row>12</xdr:row>
      <xdr:rowOff>148708</xdr:rowOff>
    </xdr:from>
    <xdr:ext cx="657225" cy="264560"/>
    <xdr:sp macro="" textlink="">
      <xdr:nvSpPr>
        <xdr:cNvPr id="21" name="TextBox 20"/>
        <xdr:cNvSpPr txBox="1"/>
      </xdr:nvSpPr>
      <xdr:spPr>
        <a:xfrm>
          <a:off x="6833117" y="37396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95250</xdr:colOff>
      <xdr:row>13</xdr:row>
      <xdr:rowOff>28575</xdr:rowOff>
    </xdr:from>
    <xdr:to>
      <xdr:col>10</xdr:col>
      <xdr:colOff>456308</xdr:colOff>
      <xdr:row>15</xdr:row>
      <xdr:rowOff>6541</xdr:rowOff>
    </xdr:to>
    <xdr:grpSp>
      <xdr:nvGrpSpPr>
        <xdr:cNvPr id="8" name="Группа 7"/>
        <xdr:cNvGrpSpPr/>
      </xdr:nvGrpSpPr>
      <xdr:grpSpPr>
        <a:xfrm rot="2646011">
          <a:off x="8982075" y="38100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413629</xdr:colOff>
      <xdr:row>14</xdr:row>
      <xdr:rowOff>132410</xdr:rowOff>
    </xdr:from>
    <xdr:to>
      <xdr:col>13</xdr:col>
      <xdr:colOff>219075</xdr:colOff>
      <xdr:row>21</xdr:row>
      <xdr:rowOff>180975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9300454" y="4104335"/>
          <a:ext cx="1634246" cy="138206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1355953</xdr:colOff>
      <xdr:row>13</xdr:row>
      <xdr:rowOff>168047</xdr:rowOff>
    </xdr:from>
    <xdr:to>
      <xdr:col>14</xdr:col>
      <xdr:colOff>101896</xdr:colOff>
      <xdr:row>13</xdr:row>
      <xdr:rowOff>187621</xdr:rowOff>
    </xdr:to>
    <xdr:cxnSp macro="">
      <xdr:nvCxnSpPr>
        <xdr:cNvPr id="6" name="Прямая соединительная линия 5"/>
        <xdr:cNvCxnSpPr/>
      </xdr:nvCxnSpPr>
      <xdr:spPr>
        <a:xfrm rot="5400000" flipH="1" flipV="1">
          <a:off x="916305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361950</xdr:colOff>
      <xdr:row>4</xdr:row>
      <xdr:rowOff>24172</xdr:rowOff>
    </xdr:from>
    <xdr:to>
      <xdr:col>10</xdr:col>
      <xdr:colOff>362090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9248775" y="1710097"/>
          <a:ext cx="140" cy="226182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12</xdr:row>
      <xdr:rowOff>104775</xdr:rowOff>
    </xdr:from>
    <xdr:ext cx="657225" cy="264560"/>
    <xdr:sp macro="" textlink="">
      <xdr:nvSpPr>
        <xdr:cNvPr id="12" name="TextBox 11"/>
        <xdr:cNvSpPr txBox="1"/>
      </xdr:nvSpPr>
      <xdr:spPr>
        <a:xfrm>
          <a:off x="11010900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133350</xdr:rowOff>
    </xdr:from>
    <xdr:ext cx="657225" cy="264560"/>
    <xdr:sp macro="" textlink="">
      <xdr:nvSpPr>
        <xdr:cNvPr id="13" name="TextBox 12"/>
        <xdr:cNvSpPr txBox="1"/>
      </xdr:nvSpPr>
      <xdr:spPr>
        <a:xfrm>
          <a:off x="6915150" y="37242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123832</xdr:colOff>
      <xdr:row>3</xdr:row>
      <xdr:rowOff>76201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814324" y="1701284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11</xdr:col>
      <xdr:colOff>326585</xdr:colOff>
      <xdr:row>13</xdr:row>
      <xdr:rowOff>66139</xdr:rowOff>
    </xdr:from>
    <xdr:to>
      <xdr:col>12</xdr:col>
      <xdr:colOff>76985</xdr:colOff>
      <xdr:row>14</xdr:row>
      <xdr:rowOff>91639</xdr:rowOff>
    </xdr:to>
    <xdr:grpSp>
      <xdr:nvGrpSpPr>
        <xdr:cNvPr id="15" name="Группа 14"/>
        <xdr:cNvGrpSpPr/>
      </xdr:nvGrpSpPr>
      <xdr:grpSpPr>
        <a:xfrm rot="16200000">
          <a:off x="9895010" y="377556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252974</xdr:colOff>
      <xdr:row>11</xdr:row>
      <xdr:rowOff>13724</xdr:rowOff>
    </xdr:from>
    <xdr:to>
      <xdr:col>10</xdr:col>
      <xdr:colOff>468974</xdr:colOff>
      <xdr:row>12</xdr:row>
      <xdr:rowOff>183224</xdr:rowOff>
    </xdr:to>
    <xdr:grpSp>
      <xdr:nvGrpSpPr>
        <xdr:cNvPr id="18" name="Группа 17"/>
        <xdr:cNvGrpSpPr/>
      </xdr:nvGrpSpPr>
      <xdr:grpSpPr>
        <a:xfrm rot="10800000">
          <a:off x="9139799" y="3414149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241818</xdr:colOff>
      <xdr:row>22</xdr:row>
      <xdr:rowOff>82034</xdr:rowOff>
    </xdr:from>
    <xdr:ext cx="657225" cy="264560"/>
    <xdr:sp macro="" textlink="">
      <xdr:nvSpPr>
        <xdr:cNvPr id="21" name="TextBox 20"/>
        <xdr:cNvSpPr txBox="1"/>
      </xdr:nvSpPr>
      <xdr:spPr>
        <a:xfrm rot="18900000">
          <a:off x="7909443" y="5577959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28575</xdr:colOff>
      <xdr:row>13</xdr:row>
      <xdr:rowOff>66675</xdr:rowOff>
    </xdr:from>
    <xdr:to>
      <xdr:col>9</xdr:col>
      <xdr:colOff>388575</xdr:colOff>
      <xdr:row>14</xdr:row>
      <xdr:rowOff>92175</xdr:rowOff>
    </xdr:to>
    <xdr:grpSp>
      <xdr:nvGrpSpPr>
        <xdr:cNvPr id="22" name="Группа 21"/>
        <xdr:cNvGrpSpPr/>
      </xdr:nvGrpSpPr>
      <xdr:grpSpPr>
        <a:xfrm rot="16200000">
          <a:off x="8377800" y="37761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1355953</xdr:colOff>
      <xdr:row>13</xdr:row>
      <xdr:rowOff>168047</xdr:rowOff>
    </xdr:from>
    <xdr:to>
      <xdr:col>14</xdr:col>
      <xdr:colOff>101896</xdr:colOff>
      <xdr:row>13</xdr:row>
      <xdr:rowOff>187621</xdr:rowOff>
    </xdr:to>
    <xdr:cxnSp macro="">
      <xdr:nvCxnSpPr>
        <xdr:cNvPr id="6" name="Прямая соединительная линия 5"/>
        <xdr:cNvCxnSpPr/>
      </xdr:nvCxnSpPr>
      <xdr:spPr>
        <a:xfrm rot="5400000" flipH="1" flipV="1">
          <a:off x="916305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361950</xdr:colOff>
      <xdr:row>9</xdr:row>
      <xdr:rowOff>171450</xdr:rowOff>
    </xdr:from>
    <xdr:to>
      <xdr:col>10</xdr:col>
      <xdr:colOff>361950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9248775" y="3190875"/>
          <a:ext cx="0" cy="781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12</xdr:row>
      <xdr:rowOff>104775</xdr:rowOff>
    </xdr:from>
    <xdr:ext cx="657225" cy="264560"/>
    <xdr:sp macro="" textlink="">
      <xdr:nvSpPr>
        <xdr:cNvPr id="12" name="TextBox 11"/>
        <xdr:cNvSpPr txBox="1"/>
      </xdr:nvSpPr>
      <xdr:spPr>
        <a:xfrm>
          <a:off x="11010900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133350</xdr:rowOff>
    </xdr:from>
    <xdr:ext cx="657225" cy="264560"/>
    <xdr:sp macro="" textlink="">
      <xdr:nvSpPr>
        <xdr:cNvPr id="13" name="TextBox 12"/>
        <xdr:cNvSpPr txBox="1"/>
      </xdr:nvSpPr>
      <xdr:spPr>
        <a:xfrm>
          <a:off x="6915150" y="37242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95258</xdr:colOff>
      <xdr:row>22</xdr:row>
      <xdr:rowOff>123826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785750" y="5816084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288485</xdr:colOff>
      <xdr:row>11</xdr:row>
      <xdr:rowOff>18514</xdr:rowOff>
    </xdr:from>
    <xdr:to>
      <xdr:col>18</xdr:col>
      <xdr:colOff>38885</xdr:colOff>
      <xdr:row>12</xdr:row>
      <xdr:rowOff>44014</xdr:rowOff>
    </xdr:to>
    <xdr:grpSp>
      <xdr:nvGrpSpPr>
        <xdr:cNvPr id="15" name="Группа 14"/>
        <xdr:cNvGrpSpPr/>
      </xdr:nvGrpSpPr>
      <xdr:grpSpPr>
        <a:xfrm rot="16200000">
          <a:off x="13514510" y="3346939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252974</xdr:colOff>
      <xdr:row>11</xdr:row>
      <xdr:rowOff>13724</xdr:rowOff>
    </xdr:from>
    <xdr:to>
      <xdr:col>10</xdr:col>
      <xdr:colOff>468974</xdr:colOff>
      <xdr:row>12</xdr:row>
      <xdr:rowOff>183224</xdr:rowOff>
    </xdr:to>
    <xdr:grpSp>
      <xdr:nvGrpSpPr>
        <xdr:cNvPr id="18" name="Группа 17"/>
        <xdr:cNvGrpSpPr/>
      </xdr:nvGrpSpPr>
      <xdr:grpSpPr>
        <a:xfrm rot="10800000">
          <a:off x="9139799" y="3414149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241818</xdr:colOff>
      <xdr:row>22</xdr:row>
      <xdr:rowOff>82034</xdr:rowOff>
    </xdr:from>
    <xdr:ext cx="657225" cy="264560"/>
    <xdr:sp macro="" textlink="">
      <xdr:nvSpPr>
        <xdr:cNvPr id="21" name="TextBox 20"/>
        <xdr:cNvSpPr txBox="1"/>
      </xdr:nvSpPr>
      <xdr:spPr>
        <a:xfrm rot="18900000">
          <a:off x="7909443" y="5577959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28575</xdr:colOff>
      <xdr:row>13</xdr:row>
      <xdr:rowOff>66675</xdr:rowOff>
    </xdr:from>
    <xdr:to>
      <xdr:col>9</xdr:col>
      <xdr:colOff>388575</xdr:colOff>
      <xdr:row>14</xdr:row>
      <xdr:rowOff>92175</xdr:rowOff>
    </xdr:to>
    <xdr:grpSp>
      <xdr:nvGrpSpPr>
        <xdr:cNvPr id="22" name="Группа 21"/>
        <xdr:cNvGrpSpPr/>
      </xdr:nvGrpSpPr>
      <xdr:grpSpPr>
        <a:xfrm rot="16200000">
          <a:off x="8377800" y="37761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361950</xdr:colOff>
      <xdr:row>13</xdr:row>
      <xdr:rowOff>180975</xdr:rowOff>
    </xdr:from>
    <xdr:to>
      <xdr:col>10</xdr:col>
      <xdr:colOff>362090</xdr:colOff>
      <xdr:row>24</xdr:row>
      <xdr:rowOff>347303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248775" y="3962400"/>
          <a:ext cx="140" cy="226182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50256</xdr:colOff>
      <xdr:row>9</xdr:row>
      <xdr:rowOff>168819</xdr:rowOff>
    </xdr:from>
    <xdr:to>
      <xdr:col>10</xdr:col>
      <xdr:colOff>368984</xdr:colOff>
      <xdr:row>9</xdr:row>
      <xdr:rowOff>168959</xdr:rowOff>
    </xdr:to>
    <xdr:cxnSp macro="">
      <xdr:nvCxnSpPr>
        <xdr:cNvPr id="27" name="Прямая соединительная линия 26"/>
        <xdr:cNvCxnSpPr/>
      </xdr:nvCxnSpPr>
      <xdr:spPr>
        <a:xfrm rot="5400000" flipV="1">
          <a:off x="8124825" y="2057400"/>
          <a:ext cx="140" cy="226182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15</xdr:row>
      <xdr:rowOff>0</xdr:rowOff>
    </xdr:from>
    <xdr:to>
      <xdr:col>10</xdr:col>
      <xdr:colOff>463650</xdr:colOff>
      <xdr:row>16</xdr:row>
      <xdr:rowOff>169500</xdr:rowOff>
    </xdr:to>
    <xdr:grpSp>
      <xdr:nvGrpSpPr>
        <xdr:cNvPr id="28" name="Группа 27"/>
        <xdr:cNvGrpSpPr/>
      </xdr:nvGrpSpPr>
      <xdr:grpSpPr>
        <a:xfrm rot="10800000">
          <a:off x="9134475" y="41624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8</xdr:row>
      <xdr:rowOff>114300</xdr:rowOff>
    </xdr:from>
    <xdr:ext cx="657225" cy="264560"/>
    <xdr:sp macro="" textlink="">
      <xdr:nvSpPr>
        <xdr:cNvPr id="31" name="TextBox 30"/>
        <xdr:cNvSpPr txBox="1"/>
      </xdr:nvSpPr>
      <xdr:spPr>
        <a:xfrm>
          <a:off x="6991350" y="29432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276225</xdr:colOff>
      <xdr:row>4</xdr:row>
      <xdr:rowOff>19051</xdr:rowOff>
    </xdr:from>
    <xdr:to>
      <xdr:col>10</xdr:col>
      <xdr:colOff>276226</xdr:colOff>
      <xdr:row>14</xdr:row>
      <xdr:rowOff>19050</xdr:rowOff>
    </xdr:to>
    <xdr:cxnSp macro="">
      <xdr:nvCxnSpPr>
        <xdr:cNvPr id="6" name="Прямая соединительная линия 5"/>
        <xdr:cNvCxnSpPr/>
      </xdr:nvCxnSpPr>
      <xdr:spPr>
        <a:xfrm flipV="1">
          <a:off x="9163050" y="1704976"/>
          <a:ext cx="1" cy="22859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1304926</xdr:colOff>
      <xdr:row>14</xdr:row>
      <xdr:rowOff>19050</xdr:rowOff>
    </xdr:from>
    <xdr:to>
      <xdr:col>10</xdr:col>
      <xdr:colOff>276225</xdr:colOff>
      <xdr:row>14</xdr:row>
      <xdr:rowOff>19050</xdr:rowOff>
    </xdr:to>
    <xdr:cxnSp macro="">
      <xdr:nvCxnSpPr>
        <xdr:cNvPr id="8" name="Прямая соединительная линия 7"/>
        <xdr:cNvCxnSpPr/>
      </xdr:nvCxnSpPr>
      <xdr:spPr>
        <a:xfrm flipH="1">
          <a:off x="6867526" y="3990975"/>
          <a:ext cx="229552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9" name="TextBox 8"/>
        <xdr:cNvSpPr txBox="1"/>
      </xdr:nvSpPr>
      <xdr:spPr>
        <a:xfrm>
          <a:off x="6905625" y="37433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34408</xdr:colOff>
      <xdr:row>3</xdr:row>
      <xdr:rowOff>98942</xdr:rowOff>
    </xdr:from>
    <xdr:ext cx="264560" cy="657225"/>
    <xdr:sp macro="" textlink="">
      <xdr:nvSpPr>
        <xdr:cNvPr id="10" name="TextBox 9"/>
        <xdr:cNvSpPr txBox="1"/>
      </xdr:nvSpPr>
      <xdr:spPr>
        <a:xfrm rot="16200000">
          <a:off x="8724900" y="17240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12</xdr:col>
      <xdr:colOff>184670</xdr:colOff>
      <xdr:row>20</xdr:row>
      <xdr:rowOff>120133</xdr:rowOff>
    </xdr:from>
    <xdr:ext cx="657225" cy="264560"/>
    <xdr:sp macro="" textlink="">
      <xdr:nvSpPr>
        <xdr:cNvPr id="11" name="TextBox 10"/>
        <xdr:cNvSpPr txBox="1"/>
      </xdr:nvSpPr>
      <xdr:spPr>
        <a:xfrm rot="13200000">
          <a:off x="10290695" y="52350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18</xdr:col>
      <xdr:colOff>31310</xdr:colOff>
      <xdr:row>13</xdr:row>
      <xdr:rowOff>151864</xdr:rowOff>
    </xdr:from>
    <xdr:to>
      <xdr:col>18</xdr:col>
      <xdr:colOff>391310</xdr:colOff>
      <xdr:row>14</xdr:row>
      <xdr:rowOff>177364</xdr:rowOff>
    </xdr:to>
    <xdr:grpSp>
      <xdr:nvGrpSpPr>
        <xdr:cNvPr id="12" name="Группа 11"/>
        <xdr:cNvGrpSpPr/>
      </xdr:nvGrpSpPr>
      <xdr:grpSpPr>
        <a:xfrm rot="16200000">
          <a:off x="13866935" y="3861289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167250</xdr:colOff>
      <xdr:row>9</xdr:row>
      <xdr:rowOff>185175</xdr:rowOff>
    </xdr:from>
    <xdr:to>
      <xdr:col>10</xdr:col>
      <xdr:colOff>383250</xdr:colOff>
      <xdr:row>11</xdr:row>
      <xdr:rowOff>164175</xdr:rowOff>
    </xdr:to>
    <xdr:grpSp>
      <xdr:nvGrpSpPr>
        <xdr:cNvPr id="15" name="Группа 14"/>
        <xdr:cNvGrpSpPr/>
      </xdr:nvGrpSpPr>
      <xdr:grpSpPr>
        <a:xfrm>
          <a:off x="9054075" y="32046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1270517</xdr:colOff>
      <xdr:row>12</xdr:row>
      <xdr:rowOff>148708</xdr:rowOff>
    </xdr:from>
    <xdr:ext cx="657225" cy="264560"/>
    <xdr:sp macro="" textlink="">
      <xdr:nvSpPr>
        <xdr:cNvPr id="18" name="TextBox 17"/>
        <xdr:cNvSpPr txBox="1"/>
      </xdr:nvSpPr>
      <xdr:spPr>
        <a:xfrm>
          <a:off x="6833117" y="37396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110</a:t>
          </a:r>
          <a:endParaRPr lang="ru-RU" sz="1100"/>
        </a:p>
      </xdr:txBody>
    </xdr:sp>
    <xdr:clientData/>
  </xdr:oneCellAnchor>
  <xdr:twoCellAnchor>
    <xdr:from>
      <xdr:col>18</xdr:col>
      <xdr:colOff>47625</xdr:colOff>
      <xdr:row>11</xdr:row>
      <xdr:rowOff>19049</xdr:rowOff>
    </xdr:from>
    <xdr:to>
      <xdr:col>18</xdr:col>
      <xdr:colOff>408683</xdr:colOff>
      <xdr:row>12</xdr:row>
      <xdr:rowOff>187515</xdr:rowOff>
    </xdr:to>
    <xdr:grpSp>
      <xdr:nvGrpSpPr>
        <xdr:cNvPr id="19" name="Группа 18"/>
        <xdr:cNvGrpSpPr/>
      </xdr:nvGrpSpPr>
      <xdr:grpSpPr>
        <a:xfrm rot="2646011">
          <a:off x="13811250" y="3419474"/>
          <a:ext cx="361058" cy="358966"/>
          <a:chOff x="7114605" y="1263243"/>
          <a:chExt cx="361058" cy="363501"/>
        </a:xfrm>
      </xdr:grpSpPr>
      <xdr:sp macro="" textlink="">
        <xdr:nvSpPr>
          <xdr:cNvPr id="20" name="Хорда 1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1" name="Хорда 2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1355953</xdr:colOff>
      <xdr:row>13</xdr:row>
      <xdr:rowOff>168047</xdr:rowOff>
    </xdr:from>
    <xdr:to>
      <xdr:col>14</xdr:col>
      <xdr:colOff>101896</xdr:colOff>
      <xdr:row>13</xdr:row>
      <xdr:rowOff>187621</xdr:rowOff>
    </xdr:to>
    <xdr:cxnSp macro="">
      <xdr:nvCxnSpPr>
        <xdr:cNvPr id="6" name="Прямая соединительная линия 5"/>
        <xdr:cNvCxnSpPr/>
      </xdr:nvCxnSpPr>
      <xdr:spPr>
        <a:xfrm rot="5400000" flipH="1" flipV="1">
          <a:off x="916305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361950</xdr:colOff>
      <xdr:row>4</xdr:row>
      <xdr:rowOff>24172</xdr:rowOff>
    </xdr:from>
    <xdr:to>
      <xdr:col>10</xdr:col>
      <xdr:colOff>362090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9248775" y="1710097"/>
          <a:ext cx="140" cy="226182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12</xdr:row>
      <xdr:rowOff>104775</xdr:rowOff>
    </xdr:from>
    <xdr:ext cx="657225" cy="264560"/>
    <xdr:sp macro="" textlink="">
      <xdr:nvSpPr>
        <xdr:cNvPr id="12" name="TextBox 11"/>
        <xdr:cNvSpPr txBox="1"/>
      </xdr:nvSpPr>
      <xdr:spPr>
        <a:xfrm>
          <a:off x="11010900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133350</xdr:rowOff>
    </xdr:from>
    <xdr:ext cx="657225" cy="264560"/>
    <xdr:sp macro="" textlink="">
      <xdr:nvSpPr>
        <xdr:cNvPr id="13" name="TextBox 12"/>
        <xdr:cNvSpPr txBox="1"/>
      </xdr:nvSpPr>
      <xdr:spPr>
        <a:xfrm>
          <a:off x="6915150" y="37242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123832</xdr:colOff>
      <xdr:row>3</xdr:row>
      <xdr:rowOff>76201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814324" y="1701284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326585</xdr:colOff>
      <xdr:row>13</xdr:row>
      <xdr:rowOff>66139</xdr:rowOff>
    </xdr:from>
    <xdr:to>
      <xdr:col>12</xdr:col>
      <xdr:colOff>76985</xdr:colOff>
      <xdr:row>14</xdr:row>
      <xdr:rowOff>91639</xdr:rowOff>
    </xdr:to>
    <xdr:grpSp>
      <xdr:nvGrpSpPr>
        <xdr:cNvPr id="15" name="Группа 14"/>
        <xdr:cNvGrpSpPr/>
      </xdr:nvGrpSpPr>
      <xdr:grpSpPr>
        <a:xfrm rot="16200000">
          <a:off x="9895010" y="377556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252974</xdr:colOff>
      <xdr:row>11</xdr:row>
      <xdr:rowOff>13724</xdr:rowOff>
    </xdr:from>
    <xdr:to>
      <xdr:col>10</xdr:col>
      <xdr:colOff>468974</xdr:colOff>
      <xdr:row>12</xdr:row>
      <xdr:rowOff>183224</xdr:rowOff>
    </xdr:to>
    <xdr:grpSp>
      <xdr:nvGrpSpPr>
        <xdr:cNvPr id="18" name="Группа 17"/>
        <xdr:cNvGrpSpPr/>
      </xdr:nvGrpSpPr>
      <xdr:grpSpPr>
        <a:xfrm rot="10800000">
          <a:off x="9139799" y="3414149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241818</xdr:colOff>
      <xdr:row>22</xdr:row>
      <xdr:rowOff>82034</xdr:rowOff>
    </xdr:from>
    <xdr:ext cx="657225" cy="264560"/>
    <xdr:sp macro="" textlink="">
      <xdr:nvSpPr>
        <xdr:cNvPr id="21" name="TextBox 20"/>
        <xdr:cNvSpPr txBox="1"/>
      </xdr:nvSpPr>
      <xdr:spPr>
        <a:xfrm rot="18900000">
          <a:off x="7909443" y="5577959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200025</xdr:colOff>
      <xdr:row>11</xdr:row>
      <xdr:rowOff>28575</xdr:rowOff>
    </xdr:from>
    <xdr:to>
      <xdr:col>17</xdr:col>
      <xdr:colOff>560025</xdr:colOff>
      <xdr:row>12</xdr:row>
      <xdr:rowOff>54075</xdr:rowOff>
    </xdr:to>
    <xdr:grpSp>
      <xdr:nvGrpSpPr>
        <xdr:cNvPr id="22" name="Группа 21"/>
        <xdr:cNvGrpSpPr/>
      </xdr:nvGrpSpPr>
      <xdr:grpSpPr>
        <a:xfrm rot="16200000">
          <a:off x="13426050" y="33570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276225</xdr:colOff>
      <xdr:row>4</xdr:row>
      <xdr:rowOff>19050</xdr:rowOff>
    </xdr:from>
    <xdr:to>
      <xdr:col>10</xdr:col>
      <xdr:colOff>295799</xdr:colOff>
      <xdr:row>24</xdr:row>
      <xdr:rowOff>336618</xdr:rowOff>
    </xdr:to>
    <xdr:cxnSp macro="">
      <xdr:nvCxnSpPr>
        <xdr:cNvPr id="6" name="Прямая соединительная линия 5"/>
        <xdr:cNvCxnSpPr/>
      </xdr:nvCxnSpPr>
      <xdr:spPr>
        <a:xfrm flipH="1" flipV="1">
          <a:off x="916305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276226</xdr:colOff>
      <xdr:row>14</xdr:row>
      <xdr:rowOff>19050</xdr:rowOff>
    </xdr:from>
    <xdr:to>
      <xdr:col>14</xdr:col>
      <xdr:colOff>152400</xdr:colOff>
      <xdr:row>14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9163051" y="3990975"/>
          <a:ext cx="231457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2" name="TextBox 11"/>
        <xdr:cNvSpPr txBox="1"/>
      </xdr:nvSpPr>
      <xdr:spPr>
        <a:xfrm>
          <a:off x="6905625" y="37433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34408</xdr:colOff>
      <xdr:row>3</xdr:row>
      <xdr:rowOff>98942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8724900" y="17240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38103</xdr:colOff>
      <xdr:row>22</xdr:row>
      <xdr:rowOff>123825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728595" y="58160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574235</xdr:colOff>
      <xdr:row>13</xdr:row>
      <xdr:rowOff>94714</xdr:rowOff>
    </xdr:from>
    <xdr:to>
      <xdr:col>11</xdr:col>
      <xdr:colOff>324635</xdr:colOff>
      <xdr:row>14</xdr:row>
      <xdr:rowOff>120214</xdr:rowOff>
    </xdr:to>
    <xdr:grpSp>
      <xdr:nvGrpSpPr>
        <xdr:cNvPr id="15" name="Группа 14"/>
        <xdr:cNvGrpSpPr/>
      </xdr:nvGrpSpPr>
      <xdr:grpSpPr>
        <a:xfrm rot="16200000">
          <a:off x="9533060" y="3804139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167250</xdr:colOff>
      <xdr:row>10</xdr:row>
      <xdr:rowOff>4200</xdr:rowOff>
    </xdr:from>
    <xdr:to>
      <xdr:col>10</xdr:col>
      <xdr:colOff>383250</xdr:colOff>
      <xdr:row>11</xdr:row>
      <xdr:rowOff>173700</xdr:rowOff>
    </xdr:to>
    <xdr:grpSp>
      <xdr:nvGrpSpPr>
        <xdr:cNvPr id="18" name="Группа 17"/>
        <xdr:cNvGrpSpPr/>
      </xdr:nvGrpSpPr>
      <xdr:grpSpPr>
        <a:xfrm>
          <a:off x="9054075" y="3214125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327542</xdr:colOff>
      <xdr:row>12</xdr:row>
      <xdr:rowOff>158233</xdr:rowOff>
    </xdr:from>
    <xdr:ext cx="657225" cy="264560"/>
    <xdr:sp macro="" textlink="">
      <xdr:nvSpPr>
        <xdr:cNvPr id="21" name="TextBox 20"/>
        <xdr:cNvSpPr txBox="1"/>
      </xdr:nvSpPr>
      <xdr:spPr>
        <a:xfrm>
          <a:off x="11043167" y="37491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1355953</xdr:colOff>
      <xdr:row>13</xdr:row>
      <xdr:rowOff>168047</xdr:rowOff>
    </xdr:from>
    <xdr:to>
      <xdr:col>14</xdr:col>
      <xdr:colOff>101896</xdr:colOff>
      <xdr:row>13</xdr:row>
      <xdr:rowOff>187621</xdr:rowOff>
    </xdr:to>
    <xdr:cxnSp macro="">
      <xdr:nvCxnSpPr>
        <xdr:cNvPr id="6" name="Прямая соединительная линия 5"/>
        <xdr:cNvCxnSpPr/>
      </xdr:nvCxnSpPr>
      <xdr:spPr>
        <a:xfrm rot="5400000" flipH="1" flipV="1">
          <a:off x="916305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361950</xdr:colOff>
      <xdr:row>4</xdr:row>
      <xdr:rowOff>24172</xdr:rowOff>
    </xdr:from>
    <xdr:to>
      <xdr:col>10</xdr:col>
      <xdr:colOff>362090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9248775" y="1710097"/>
          <a:ext cx="140" cy="226182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12</xdr:row>
      <xdr:rowOff>104775</xdr:rowOff>
    </xdr:from>
    <xdr:ext cx="657225" cy="264560"/>
    <xdr:sp macro="" textlink="">
      <xdr:nvSpPr>
        <xdr:cNvPr id="12" name="TextBox 11"/>
        <xdr:cNvSpPr txBox="1"/>
      </xdr:nvSpPr>
      <xdr:spPr>
        <a:xfrm>
          <a:off x="11010900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133350</xdr:rowOff>
    </xdr:from>
    <xdr:ext cx="657225" cy="264560"/>
    <xdr:sp macro="" textlink="">
      <xdr:nvSpPr>
        <xdr:cNvPr id="13" name="TextBox 12"/>
        <xdr:cNvSpPr txBox="1"/>
      </xdr:nvSpPr>
      <xdr:spPr>
        <a:xfrm>
          <a:off x="6915150" y="37242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123832</xdr:colOff>
      <xdr:row>3</xdr:row>
      <xdr:rowOff>76201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814324" y="1701284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326585</xdr:colOff>
      <xdr:row>13</xdr:row>
      <xdr:rowOff>66139</xdr:rowOff>
    </xdr:from>
    <xdr:to>
      <xdr:col>12</xdr:col>
      <xdr:colOff>76985</xdr:colOff>
      <xdr:row>14</xdr:row>
      <xdr:rowOff>91639</xdr:rowOff>
    </xdr:to>
    <xdr:grpSp>
      <xdr:nvGrpSpPr>
        <xdr:cNvPr id="15" name="Группа 14"/>
        <xdr:cNvGrpSpPr/>
      </xdr:nvGrpSpPr>
      <xdr:grpSpPr>
        <a:xfrm rot="16200000">
          <a:off x="9895010" y="377556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252974</xdr:colOff>
      <xdr:row>11</xdr:row>
      <xdr:rowOff>13724</xdr:rowOff>
    </xdr:from>
    <xdr:to>
      <xdr:col>10</xdr:col>
      <xdr:colOff>468974</xdr:colOff>
      <xdr:row>12</xdr:row>
      <xdr:rowOff>183224</xdr:rowOff>
    </xdr:to>
    <xdr:grpSp>
      <xdr:nvGrpSpPr>
        <xdr:cNvPr id="18" name="Группа 17"/>
        <xdr:cNvGrpSpPr/>
      </xdr:nvGrpSpPr>
      <xdr:grpSpPr>
        <a:xfrm rot="10800000">
          <a:off x="9139799" y="3414149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241818</xdr:colOff>
      <xdr:row>22</xdr:row>
      <xdr:rowOff>82034</xdr:rowOff>
    </xdr:from>
    <xdr:ext cx="657225" cy="264560"/>
    <xdr:sp macro="" textlink="">
      <xdr:nvSpPr>
        <xdr:cNvPr id="21" name="TextBox 20"/>
        <xdr:cNvSpPr txBox="1"/>
      </xdr:nvSpPr>
      <xdr:spPr>
        <a:xfrm rot="18900000">
          <a:off x="7909443" y="5577959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200025</xdr:colOff>
      <xdr:row>11</xdr:row>
      <xdr:rowOff>28575</xdr:rowOff>
    </xdr:from>
    <xdr:to>
      <xdr:col>17</xdr:col>
      <xdr:colOff>560025</xdr:colOff>
      <xdr:row>12</xdr:row>
      <xdr:rowOff>54075</xdr:rowOff>
    </xdr:to>
    <xdr:grpSp>
      <xdr:nvGrpSpPr>
        <xdr:cNvPr id="22" name="Группа 21"/>
        <xdr:cNvGrpSpPr/>
      </xdr:nvGrpSpPr>
      <xdr:grpSpPr>
        <a:xfrm rot="16200000">
          <a:off x="13426050" y="33570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285750</xdr:colOff>
      <xdr:row>9</xdr:row>
      <xdr:rowOff>76200</xdr:rowOff>
    </xdr:from>
    <xdr:to>
      <xdr:col>10</xdr:col>
      <xdr:colOff>295799</xdr:colOff>
      <xdr:row>24</xdr:row>
      <xdr:rowOff>308043</xdr:rowOff>
    </xdr:to>
    <xdr:cxnSp macro="">
      <xdr:nvCxnSpPr>
        <xdr:cNvPr id="6" name="Прямая соединительная линия 5"/>
        <xdr:cNvCxnSpPr/>
      </xdr:nvCxnSpPr>
      <xdr:spPr>
        <a:xfrm flipH="1" flipV="1">
          <a:off x="9172575" y="3095625"/>
          <a:ext cx="10049" cy="30893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276226</xdr:colOff>
      <xdr:row>14</xdr:row>
      <xdr:rowOff>19050</xdr:rowOff>
    </xdr:from>
    <xdr:to>
      <xdr:col>14</xdr:col>
      <xdr:colOff>152400</xdr:colOff>
      <xdr:row>14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9163051" y="3990975"/>
          <a:ext cx="231457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2" name="TextBox 11"/>
        <xdr:cNvSpPr txBox="1"/>
      </xdr:nvSpPr>
      <xdr:spPr>
        <a:xfrm>
          <a:off x="6905625" y="37433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34408</xdr:colOff>
      <xdr:row>3</xdr:row>
      <xdr:rowOff>98942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8724900" y="17240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38103</xdr:colOff>
      <xdr:row>22</xdr:row>
      <xdr:rowOff>123825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728595" y="58160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183710</xdr:colOff>
      <xdr:row>10</xdr:row>
      <xdr:rowOff>180439</xdr:rowOff>
    </xdr:from>
    <xdr:to>
      <xdr:col>17</xdr:col>
      <xdr:colOff>543710</xdr:colOff>
      <xdr:row>12</xdr:row>
      <xdr:rowOff>15439</xdr:rowOff>
    </xdr:to>
    <xdr:grpSp>
      <xdr:nvGrpSpPr>
        <xdr:cNvPr id="15" name="Группа 14"/>
        <xdr:cNvGrpSpPr/>
      </xdr:nvGrpSpPr>
      <xdr:grpSpPr>
        <a:xfrm rot="16200000">
          <a:off x="13409735" y="331836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327542</xdr:colOff>
      <xdr:row>12</xdr:row>
      <xdr:rowOff>158233</xdr:rowOff>
    </xdr:from>
    <xdr:ext cx="657225" cy="264560"/>
    <xdr:sp macro="" textlink="">
      <xdr:nvSpPr>
        <xdr:cNvPr id="21" name="TextBox 20"/>
        <xdr:cNvSpPr txBox="1"/>
      </xdr:nvSpPr>
      <xdr:spPr>
        <a:xfrm>
          <a:off x="11043167" y="37491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twoCellAnchor>
    <xdr:from>
      <xdr:col>10</xdr:col>
      <xdr:colOff>285750</xdr:colOff>
      <xdr:row>11</xdr:row>
      <xdr:rowOff>19050</xdr:rowOff>
    </xdr:from>
    <xdr:to>
      <xdr:col>11</xdr:col>
      <xdr:colOff>542925</xdr:colOff>
      <xdr:row>11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172575" y="3419475"/>
          <a:ext cx="8667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10</xdr:row>
      <xdr:rowOff>104775</xdr:rowOff>
    </xdr:from>
    <xdr:to>
      <xdr:col>11</xdr:col>
      <xdr:colOff>302850</xdr:colOff>
      <xdr:row>11</xdr:row>
      <xdr:rowOff>130275</xdr:rowOff>
    </xdr:to>
    <xdr:grpSp>
      <xdr:nvGrpSpPr>
        <xdr:cNvPr id="18" name="Группа 17"/>
        <xdr:cNvGrpSpPr/>
      </xdr:nvGrpSpPr>
      <xdr:grpSpPr>
        <a:xfrm rot="5400000">
          <a:off x="9511275" y="3242700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171450</xdr:colOff>
      <xdr:row>9</xdr:row>
      <xdr:rowOff>85725</xdr:rowOff>
    </xdr:from>
    <xdr:to>
      <xdr:col>10</xdr:col>
      <xdr:colOff>400051</xdr:colOff>
      <xdr:row>9</xdr:row>
      <xdr:rowOff>85725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058275" y="3105150"/>
          <a:ext cx="22860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542926</xdr:colOff>
      <xdr:row>10</xdr:row>
      <xdr:rowOff>95249</xdr:rowOff>
    </xdr:from>
    <xdr:to>
      <xdr:col>11</xdr:col>
      <xdr:colOff>542926</xdr:colOff>
      <xdr:row>11</xdr:row>
      <xdr:rowOff>133350</xdr:rowOff>
    </xdr:to>
    <xdr:cxnSp macro="">
      <xdr:nvCxnSpPr>
        <xdr:cNvPr id="27" name="Прямая соединительная линия 26"/>
        <xdr:cNvCxnSpPr/>
      </xdr:nvCxnSpPr>
      <xdr:spPr>
        <a:xfrm rot="5400000" flipH="1">
          <a:off x="9925050" y="3419475"/>
          <a:ext cx="22860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276225</xdr:colOff>
      <xdr:row>4</xdr:row>
      <xdr:rowOff>19050</xdr:rowOff>
    </xdr:from>
    <xdr:to>
      <xdr:col>10</xdr:col>
      <xdr:colOff>295799</xdr:colOff>
      <xdr:row>24</xdr:row>
      <xdr:rowOff>336618</xdr:rowOff>
    </xdr:to>
    <xdr:cxnSp macro="">
      <xdr:nvCxnSpPr>
        <xdr:cNvPr id="6" name="Прямая соединительная линия 5"/>
        <xdr:cNvCxnSpPr/>
      </xdr:nvCxnSpPr>
      <xdr:spPr>
        <a:xfrm flipH="1" flipV="1">
          <a:off x="916305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5</xdr:col>
      <xdr:colOff>1304926</xdr:colOff>
      <xdr:row>14</xdr:row>
      <xdr:rowOff>19050</xdr:rowOff>
    </xdr:from>
    <xdr:to>
      <xdr:col>10</xdr:col>
      <xdr:colOff>295275</xdr:colOff>
      <xdr:row>14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6867526" y="3990975"/>
          <a:ext cx="231457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2" name="TextBox 11"/>
        <xdr:cNvSpPr txBox="1"/>
      </xdr:nvSpPr>
      <xdr:spPr>
        <a:xfrm>
          <a:off x="6905625" y="37433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34408</xdr:colOff>
      <xdr:row>3</xdr:row>
      <xdr:rowOff>98942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8724900" y="17240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oneCellAnchor>
    <xdr:from>
      <xdr:col>10</xdr:col>
      <xdr:colOff>38103</xdr:colOff>
      <xdr:row>22</xdr:row>
      <xdr:rowOff>123825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728595" y="58160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twoCellAnchor>
    <xdr:from>
      <xdr:col>9</xdr:col>
      <xdr:colOff>231335</xdr:colOff>
      <xdr:row>13</xdr:row>
      <xdr:rowOff>94714</xdr:rowOff>
    </xdr:from>
    <xdr:to>
      <xdr:col>9</xdr:col>
      <xdr:colOff>591335</xdr:colOff>
      <xdr:row>14</xdr:row>
      <xdr:rowOff>120214</xdr:rowOff>
    </xdr:to>
    <xdr:grpSp>
      <xdr:nvGrpSpPr>
        <xdr:cNvPr id="15" name="Группа 14"/>
        <xdr:cNvGrpSpPr/>
      </xdr:nvGrpSpPr>
      <xdr:grpSpPr>
        <a:xfrm rot="16200000">
          <a:off x="8580560" y="3804139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329175</xdr:colOff>
      <xdr:row>9</xdr:row>
      <xdr:rowOff>185175</xdr:rowOff>
    </xdr:from>
    <xdr:to>
      <xdr:col>17</xdr:col>
      <xdr:colOff>545175</xdr:colOff>
      <xdr:row>11</xdr:row>
      <xdr:rowOff>164175</xdr:rowOff>
    </xdr:to>
    <xdr:grpSp>
      <xdr:nvGrpSpPr>
        <xdr:cNvPr id="18" name="Группа 17"/>
        <xdr:cNvGrpSpPr/>
      </xdr:nvGrpSpPr>
      <xdr:grpSpPr>
        <a:xfrm>
          <a:off x="13483200" y="3204600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1327667</xdr:colOff>
      <xdr:row>12</xdr:row>
      <xdr:rowOff>167758</xdr:rowOff>
    </xdr:from>
    <xdr:ext cx="657225" cy="264560"/>
    <xdr:sp macro="" textlink="">
      <xdr:nvSpPr>
        <xdr:cNvPr id="21" name="TextBox 20"/>
        <xdr:cNvSpPr txBox="1"/>
      </xdr:nvSpPr>
      <xdr:spPr>
        <a:xfrm>
          <a:off x="6890267" y="37586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9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2" name="TextBox 1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3" name="TextBox 2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4" name="TextBox 3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438150</xdr:colOff>
      <xdr:row>4</xdr:row>
      <xdr:rowOff>0</xdr:rowOff>
    </xdr:from>
    <xdr:to>
      <xdr:col>10</xdr:col>
      <xdr:colOff>447675</xdr:colOff>
      <xdr:row>14</xdr:row>
      <xdr:rowOff>9525</xdr:rowOff>
    </xdr:to>
    <xdr:cxnSp macro="">
      <xdr:nvCxnSpPr>
        <xdr:cNvPr id="5" name="Прямая соединительная линия 4"/>
        <xdr:cNvCxnSpPr/>
      </xdr:nvCxnSpPr>
      <xdr:spPr>
        <a:xfrm flipH="1" flipV="1">
          <a:off x="9324975" y="1685925"/>
          <a:ext cx="9525" cy="2295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6" name="TextBox 5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7" name="Группа 6"/>
        <xdr:cNvGrpSpPr/>
      </xdr:nvGrpSpPr>
      <xdr:grpSpPr>
        <a:xfrm rot="2646011">
          <a:off x="13430250" y="3733800"/>
          <a:ext cx="361058" cy="358966"/>
          <a:chOff x="7114605" y="1263243"/>
          <a:chExt cx="361058" cy="363501"/>
        </a:xfrm>
      </xdr:grpSpPr>
      <xdr:sp macro="" textlink="">
        <xdr:nvSpPr>
          <xdr:cNvPr id="8" name="Хорда 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" name="Хорда 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13</xdr:row>
      <xdr:rowOff>9525</xdr:rowOff>
    </xdr:from>
    <xdr:to>
      <xdr:col>10</xdr:col>
      <xdr:colOff>457202</xdr:colOff>
      <xdr:row>13</xdr:row>
      <xdr:rowOff>19050</xdr:rowOff>
    </xdr:to>
    <xdr:cxnSp macro="">
      <xdr:nvCxnSpPr>
        <xdr:cNvPr id="10" name="Прямая соединительная линия 9"/>
        <xdr:cNvCxnSpPr/>
      </xdr:nvCxnSpPr>
      <xdr:spPr>
        <a:xfrm flipH="1">
          <a:off x="6962775" y="3790950"/>
          <a:ext cx="2381252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1" name="TextBox 10"/>
        <xdr:cNvSpPr txBox="1"/>
      </xdr:nvSpPr>
      <xdr:spPr>
        <a:xfrm>
          <a:off x="6905625" y="37433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205858</xdr:colOff>
      <xdr:row>3</xdr:row>
      <xdr:rowOff>79892</xdr:rowOff>
    </xdr:from>
    <xdr:ext cx="264560" cy="657225"/>
    <xdr:sp macro="" textlink="">
      <xdr:nvSpPr>
        <xdr:cNvPr id="12" name="TextBox 11"/>
        <xdr:cNvSpPr txBox="1"/>
      </xdr:nvSpPr>
      <xdr:spPr>
        <a:xfrm rot="16200000">
          <a:off x="8896350" y="17049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oneCellAnchor>
    <xdr:from>
      <xdr:col>5</xdr:col>
      <xdr:colOff>1356246</xdr:colOff>
      <xdr:row>11</xdr:row>
      <xdr:rowOff>158233</xdr:rowOff>
    </xdr:from>
    <xdr:ext cx="657225" cy="264560"/>
    <xdr:sp macro="" textlink="">
      <xdr:nvSpPr>
        <xdr:cNvPr id="13" name="TextBox 12"/>
        <xdr:cNvSpPr txBox="1"/>
      </xdr:nvSpPr>
      <xdr:spPr>
        <a:xfrm>
          <a:off x="6918846" y="35586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  <xdr:twoCellAnchor>
    <xdr:from>
      <xdr:col>9</xdr:col>
      <xdr:colOff>240860</xdr:colOff>
      <xdr:row>12</xdr:row>
      <xdr:rowOff>94714</xdr:rowOff>
    </xdr:from>
    <xdr:to>
      <xdr:col>9</xdr:col>
      <xdr:colOff>600860</xdr:colOff>
      <xdr:row>13</xdr:row>
      <xdr:rowOff>120214</xdr:rowOff>
    </xdr:to>
    <xdr:grpSp>
      <xdr:nvGrpSpPr>
        <xdr:cNvPr id="14" name="Группа 13"/>
        <xdr:cNvGrpSpPr/>
      </xdr:nvGrpSpPr>
      <xdr:grpSpPr>
        <a:xfrm rot="16200000">
          <a:off x="8590085" y="3613639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338700</xdr:colOff>
      <xdr:row>10</xdr:row>
      <xdr:rowOff>13725</xdr:rowOff>
    </xdr:from>
    <xdr:to>
      <xdr:col>10</xdr:col>
      <xdr:colOff>554700</xdr:colOff>
      <xdr:row>11</xdr:row>
      <xdr:rowOff>183225</xdr:rowOff>
    </xdr:to>
    <xdr:grpSp>
      <xdr:nvGrpSpPr>
        <xdr:cNvPr id="17" name="Группа 16"/>
        <xdr:cNvGrpSpPr/>
      </xdr:nvGrpSpPr>
      <xdr:grpSpPr>
        <a:xfrm>
          <a:off x="9225525" y="32236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13</xdr:col>
      <xdr:colOff>314325</xdr:colOff>
      <xdr:row>6</xdr:row>
      <xdr:rowOff>85725</xdr:rowOff>
    </xdr:from>
    <xdr:to>
      <xdr:col>13</xdr:col>
      <xdr:colOff>342900</xdr:colOff>
      <xdr:row>23</xdr:row>
      <xdr:rowOff>76200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11029950" y="2152650"/>
          <a:ext cx="28575" cy="36099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361950</xdr:colOff>
      <xdr:row>6</xdr:row>
      <xdr:rowOff>104775</xdr:rowOff>
    </xdr:from>
    <xdr:to>
      <xdr:col>7</xdr:col>
      <xdr:colOff>381000</xdr:colOff>
      <xdr:row>23</xdr:row>
      <xdr:rowOff>76201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419975" y="2171700"/>
          <a:ext cx="19050" cy="35909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366712</xdr:colOff>
      <xdr:row>23</xdr:row>
      <xdr:rowOff>66675</xdr:rowOff>
    </xdr:from>
    <xdr:to>
      <xdr:col>13</xdr:col>
      <xdr:colOff>342900</xdr:colOff>
      <xdr:row>23</xdr:row>
      <xdr:rowOff>80963</xdr:rowOff>
    </xdr:to>
    <xdr:cxnSp macro="">
      <xdr:nvCxnSpPr>
        <xdr:cNvPr id="22" name="Прямая соединительная линия 21"/>
        <xdr:cNvCxnSpPr/>
      </xdr:nvCxnSpPr>
      <xdr:spPr>
        <a:xfrm flipV="1">
          <a:off x="7424737" y="5753100"/>
          <a:ext cx="3633788" cy="142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104775</xdr:rowOff>
    </xdr:from>
    <xdr:to>
      <xdr:col>13</xdr:col>
      <xdr:colOff>314326</xdr:colOff>
      <xdr:row>6</xdr:row>
      <xdr:rowOff>114300</xdr:rowOff>
    </xdr:to>
    <xdr:cxnSp macro="">
      <xdr:nvCxnSpPr>
        <xdr:cNvPr id="23" name="Прямая соединительная линия 22"/>
        <xdr:cNvCxnSpPr/>
      </xdr:nvCxnSpPr>
      <xdr:spPr>
        <a:xfrm flipV="1">
          <a:off x="7410450" y="2171700"/>
          <a:ext cx="3619501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14</xdr:row>
      <xdr:rowOff>9848</xdr:rowOff>
    </xdr:from>
    <xdr:to>
      <xdr:col>10</xdr:col>
      <xdr:colOff>452439</xdr:colOff>
      <xdr:row>24</xdr:row>
      <xdr:rowOff>323850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8048625" y="3981773"/>
          <a:ext cx="1290639" cy="221900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85725</xdr:colOff>
      <xdr:row>15</xdr:row>
      <xdr:rowOff>104776</xdr:rowOff>
    </xdr:from>
    <xdr:to>
      <xdr:col>10</xdr:col>
      <xdr:colOff>301725</xdr:colOff>
      <xdr:row>17</xdr:row>
      <xdr:rowOff>83776</xdr:rowOff>
    </xdr:to>
    <xdr:grpSp>
      <xdr:nvGrpSpPr>
        <xdr:cNvPr id="24" name="Группа 23"/>
        <xdr:cNvGrpSpPr/>
      </xdr:nvGrpSpPr>
      <xdr:grpSpPr>
        <a:xfrm rot="1800000">
          <a:off x="8972550" y="4267201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282058</xdr:colOff>
      <xdr:row>22</xdr:row>
      <xdr:rowOff>70367</xdr:rowOff>
    </xdr:from>
    <xdr:ext cx="264560" cy="657225"/>
    <xdr:sp macro="" textlink="">
      <xdr:nvSpPr>
        <xdr:cNvPr id="40" name="TextBox 39"/>
        <xdr:cNvSpPr txBox="1"/>
      </xdr:nvSpPr>
      <xdr:spPr>
        <a:xfrm rot="-3600000">
          <a:off x="7753350" y="57626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9074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89405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7152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643213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276225</xdr:colOff>
      <xdr:row>4</xdr:row>
      <xdr:rowOff>19050</xdr:rowOff>
    </xdr:from>
    <xdr:to>
      <xdr:col>10</xdr:col>
      <xdr:colOff>295799</xdr:colOff>
      <xdr:row>24</xdr:row>
      <xdr:rowOff>336618</xdr:rowOff>
    </xdr:to>
    <xdr:cxnSp macro="">
      <xdr:nvCxnSpPr>
        <xdr:cNvPr id="6" name="Прямая соединительная линия 5"/>
        <xdr:cNvCxnSpPr/>
      </xdr:nvCxnSpPr>
      <xdr:spPr>
        <a:xfrm flipH="1" flipV="1">
          <a:off x="916305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70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686175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285751</xdr:colOff>
      <xdr:row>11</xdr:row>
      <xdr:rowOff>19050</xdr:rowOff>
    </xdr:from>
    <xdr:to>
      <xdr:col>14</xdr:col>
      <xdr:colOff>38100</xdr:colOff>
      <xdr:row>11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9172576" y="3371850"/>
          <a:ext cx="2190749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2" name="TextBox 11"/>
        <xdr:cNvSpPr txBox="1"/>
      </xdr:nvSpPr>
      <xdr:spPr>
        <a:xfrm>
          <a:off x="6905625" y="37433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34408</xdr:colOff>
      <xdr:row>3</xdr:row>
      <xdr:rowOff>98942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8724900" y="17240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oneCellAnchor>
    <xdr:from>
      <xdr:col>10</xdr:col>
      <xdr:colOff>38103</xdr:colOff>
      <xdr:row>22</xdr:row>
      <xdr:rowOff>123825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728595" y="58160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twoCellAnchor>
    <xdr:from>
      <xdr:col>11</xdr:col>
      <xdr:colOff>2735</xdr:colOff>
      <xdr:row>10</xdr:row>
      <xdr:rowOff>94714</xdr:rowOff>
    </xdr:from>
    <xdr:to>
      <xdr:col>11</xdr:col>
      <xdr:colOff>362735</xdr:colOff>
      <xdr:row>11</xdr:row>
      <xdr:rowOff>120214</xdr:rowOff>
    </xdr:to>
    <xdr:grpSp>
      <xdr:nvGrpSpPr>
        <xdr:cNvPr id="15" name="Группа 14"/>
        <xdr:cNvGrpSpPr/>
      </xdr:nvGrpSpPr>
      <xdr:grpSpPr>
        <a:xfrm rot="16200000">
          <a:off x="9571160" y="3185014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184667</xdr:colOff>
      <xdr:row>9</xdr:row>
      <xdr:rowOff>167758</xdr:rowOff>
    </xdr:from>
    <xdr:ext cx="657225" cy="264560"/>
    <xdr:sp macro="" textlink="">
      <xdr:nvSpPr>
        <xdr:cNvPr id="21" name="TextBox 20"/>
        <xdr:cNvSpPr txBox="1"/>
      </xdr:nvSpPr>
      <xdr:spPr>
        <a:xfrm>
          <a:off x="10900292" y="31395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16</a:t>
          </a:r>
          <a:endParaRPr lang="ru-RU" sz="1100"/>
        </a:p>
      </xdr:txBody>
    </xdr:sp>
    <xdr:clientData/>
  </xdr:oneCellAnchor>
  <xdr:twoCellAnchor>
    <xdr:from>
      <xdr:col>10</xdr:col>
      <xdr:colOff>285750</xdr:colOff>
      <xdr:row>16</xdr:row>
      <xdr:rowOff>0</xdr:rowOff>
    </xdr:from>
    <xdr:to>
      <xdr:col>14</xdr:col>
      <xdr:colOff>114300</xdr:colOff>
      <xdr:row>16</xdr:row>
      <xdr:rowOff>0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72575" y="4305300"/>
          <a:ext cx="22669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76200</xdr:rowOff>
    </xdr:from>
    <xdr:to>
      <xdr:col>11</xdr:col>
      <xdr:colOff>360000</xdr:colOff>
      <xdr:row>16</xdr:row>
      <xdr:rowOff>101700</xdr:rowOff>
    </xdr:to>
    <xdr:grpSp>
      <xdr:nvGrpSpPr>
        <xdr:cNvPr id="18" name="Группа 17"/>
        <xdr:cNvGrpSpPr/>
      </xdr:nvGrpSpPr>
      <xdr:grpSpPr>
        <a:xfrm rot="5400000">
          <a:off x="9568425" y="4119000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285750</xdr:colOff>
      <xdr:row>14</xdr:row>
      <xdr:rowOff>142875</xdr:rowOff>
    </xdr:from>
    <xdr:ext cx="657225" cy="228600"/>
    <xdr:sp macro="" textlink="">
      <xdr:nvSpPr>
        <xdr:cNvPr id="24" name="TextBox 23"/>
        <xdr:cNvSpPr txBox="1"/>
      </xdr:nvSpPr>
      <xdr:spPr>
        <a:xfrm>
          <a:off x="11001375" y="4067175"/>
          <a:ext cx="657225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16</a:t>
          </a:r>
          <a:endParaRPr lang="ru-RU" sz="1100"/>
        </a:p>
      </xdr:txBody>
    </xdr:sp>
    <xdr:clientData/>
  </xdr:one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4312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41780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23896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9558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285750</xdr:colOff>
      <xdr:row>14</xdr:row>
      <xdr:rowOff>0</xdr:rowOff>
    </xdr:from>
    <xdr:to>
      <xdr:col>10</xdr:col>
      <xdr:colOff>295799</xdr:colOff>
      <xdr:row>24</xdr:row>
      <xdr:rowOff>336618</xdr:rowOff>
    </xdr:to>
    <xdr:cxnSp macro="">
      <xdr:nvCxnSpPr>
        <xdr:cNvPr id="6" name="Прямая соединительная линия 5"/>
        <xdr:cNvCxnSpPr/>
      </xdr:nvCxnSpPr>
      <xdr:spPr>
        <a:xfrm flipH="1" flipV="1">
          <a:off x="9172575" y="3924300"/>
          <a:ext cx="10049" cy="22416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2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686175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276227</xdr:colOff>
      <xdr:row>14</xdr:row>
      <xdr:rowOff>9525</xdr:rowOff>
    </xdr:from>
    <xdr:to>
      <xdr:col>14</xdr:col>
      <xdr:colOff>85725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9163052" y="3933825"/>
          <a:ext cx="2247898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2" name="TextBox 11"/>
        <xdr:cNvSpPr txBox="1"/>
      </xdr:nvSpPr>
      <xdr:spPr>
        <a:xfrm>
          <a:off x="690562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523874</xdr:colOff>
      <xdr:row>20</xdr:row>
      <xdr:rowOff>0</xdr:rowOff>
    </xdr:from>
    <xdr:ext cx="657225" cy="264560"/>
    <xdr:sp macro="" textlink="">
      <xdr:nvSpPr>
        <xdr:cNvPr id="13" name="TextBox 12"/>
        <xdr:cNvSpPr txBox="1"/>
      </xdr:nvSpPr>
      <xdr:spPr>
        <a:xfrm rot="24000000">
          <a:off x="10629899" y="50673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38103</xdr:colOff>
      <xdr:row>22</xdr:row>
      <xdr:rowOff>123825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728595" y="57684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63</a:t>
          </a:r>
          <a:endParaRPr lang="ru-RU" sz="1100"/>
        </a:p>
      </xdr:txBody>
    </xdr:sp>
    <xdr:clientData/>
  </xdr:oneCellAnchor>
  <xdr:oneCellAnchor>
    <xdr:from>
      <xdr:col>13</xdr:col>
      <xdr:colOff>279917</xdr:colOff>
      <xdr:row>12</xdr:row>
      <xdr:rowOff>148708</xdr:rowOff>
    </xdr:from>
    <xdr:ext cx="657225" cy="264560"/>
    <xdr:sp macro="" textlink="">
      <xdr:nvSpPr>
        <xdr:cNvPr id="18" name="TextBox 17"/>
        <xdr:cNvSpPr txBox="1"/>
      </xdr:nvSpPr>
      <xdr:spPr>
        <a:xfrm>
          <a:off x="10995542" y="36920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63</a:t>
          </a:r>
          <a:endParaRPr lang="ru-RU" sz="1100"/>
        </a:p>
      </xdr:txBody>
    </xdr:sp>
    <xdr:clientData/>
  </xdr:oneCellAnchor>
  <xdr:twoCellAnchor>
    <xdr:from>
      <xdr:col>10</xdr:col>
      <xdr:colOff>285750</xdr:colOff>
      <xdr:row>17</xdr:row>
      <xdr:rowOff>171450</xdr:rowOff>
    </xdr:from>
    <xdr:to>
      <xdr:col>12</xdr:col>
      <xdr:colOff>9525</xdr:colOff>
      <xdr:row>17</xdr:row>
      <xdr:rowOff>171450</xdr:rowOff>
    </xdr:to>
    <xdr:cxnSp macro="">
      <xdr:nvCxnSpPr>
        <xdr:cNvPr id="19" name="Прямая соединительная линия 18"/>
        <xdr:cNvCxnSpPr/>
      </xdr:nvCxnSpPr>
      <xdr:spPr>
        <a:xfrm flipH="1">
          <a:off x="9172575" y="4667250"/>
          <a:ext cx="9429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17</xdr:row>
      <xdr:rowOff>57150</xdr:rowOff>
    </xdr:from>
    <xdr:to>
      <xdr:col>11</xdr:col>
      <xdr:colOff>312375</xdr:colOff>
      <xdr:row>18</xdr:row>
      <xdr:rowOff>82650</xdr:rowOff>
    </xdr:to>
    <xdr:grpSp>
      <xdr:nvGrpSpPr>
        <xdr:cNvPr id="20" name="Группа 19"/>
        <xdr:cNvGrpSpPr/>
      </xdr:nvGrpSpPr>
      <xdr:grpSpPr>
        <a:xfrm rot="5400000">
          <a:off x="9520800" y="448095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285750</xdr:colOff>
      <xdr:row>14</xdr:row>
      <xdr:rowOff>142875</xdr:rowOff>
    </xdr:from>
    <xdr:ext cx="657225" cy="228600"/>
    <xdr:sp macro="" textlink="">
      <xdr:nvSpPr>
        <xdr:cNvPr id="23" name="TextBox 22"/>
        <xdr:cNvSpPr txBox="1"/>
      </xdr:nvSpPr>
      <xdr:spPr>
        <a:xfrm>
          <a:off x="11001375" y="4067175"/>
          <a:ext cx="657225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581025</xdr:colOff>
      <xdr:row>13</xdr:row>
      <xdr:rowOff>85725</xdr:rowOff>
    </xdr:from>
    <xdr:to>
      <xdr:col>11</xdr:col>
      <xdr:colOff>331425</xdr:colOff>
      <xdr:row>14</xdr:row>
      <xdr:rowOff>111225</xdr:rowOff>
    </xdr:to>
    <xdr:grpSp>
      <xdr:nvGrpSpPr>
        <xdr:cNvPr id="26" name="Группа 25"/>
        <xdr:cNvGrpSpPr/>
      </xdr:nvGrpSpPr>
      <xdr:grpSpPr>
        <a:xfrm rot="5400000">
          <a:off x="9539850" y="37475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8008</xdr:colOff>
      <xdr:row>17</xdr:row>
      <xdr:rowOff>157240</xdr:rowOff>
    </xdr:from>
    <xdr:to>
      <xdr:col>13</xdr:col>
      <xdr:colOff>304800</xdr:colOff>
      <xdr:row>21</xdr:row>
      <xdr:rowOff>161925</xdr:rowOff>
    </xdr:to>
    <xdr:cxnSp macro="">
      <xdr:nvCxnSpPr>
        <xdr:cNvPr id="29" name="Прямая соединительная линия 28"/>
        <xdr:cNvCxnSpPr/>
      </xdr:nvCxnSpPr>
      <xdr:spPr>
        <a:xfrm flipH="1" flipV="1">
          <a:off x="10114033" y="4653040"/>
          <a:ext cx="906392" cy="76668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4312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41780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23896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9558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6</xdr:col>
      <xdr:colOff>76200</xdr:colOff>
      <xdr:row>13</xdr:row>
      <xdr:rowOff>142875</xdr:rowOff>
    </xdr:from>
    <xdr:to>
      <xdr:col>14</xdr:col>
      <xdr:colOff>114300</xdr:colOff>
      <xdr:row>13</xdr:row>
      <xdr:rowOff>142876</xdr:rowOff>
    </xdr:to>
    <xdr:cxnSp macro="">
      <xdr:nvCxnSpPr>
        <xdr:cNvPr id="6" name="Прямая соединительная линия 5"/>
        <xdr:cNvCxnSpPr/>
      </xdr:nvCxnSpPr>
      <xdr:spPr>
        <a:xfrm>
          <a:off x="7019925" y="3876675"/>
          <a:ext cx="441960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2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686175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247650</xdr:colOff>
      <xdr:row>5</xdr:row>
      <xdr:rowOff>0</xdr:rowOff>
    </xdr:from>
    <xdr:to>
      <xdr:col>9</xdr:col>
      <xdr:colOff>247652</xdr:colOff>
      <xdr:row>13</xdr:row>
      <xdr:rowOff>152400</xdr:rowOff>
    </xdr:to>
    <xdr:cxnSp macro="">
      <xdr:nvCxnSpPr>
        <xdr:cNvPr id="11" name="Прямая соединительная линия 10"/>
        <xdr:cNvCxnSpPr/>
      </xdr:nvCxnSpPr>
      <xdr:spPr>
        <a:xfrm flipH="1" flipV="1">
          <a:off x="8524875" y="1828800"/>
          <a:ext cx="2" cy="2057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2" name="TextBox 11"/>
        <xdr:cNvSpPr txBox="1"/>
      </xdr:nvSpPr>
      <xdr:spPr>
        <a:xfrm>
          <a:off x="690562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605908</xdr:colOff>
      <xdr:row>3</xdr:row>
      <xdr:rowOff>108467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8077200" y="17335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8</xdr:col>
      <xdr:colOff>589790</xdr:colOff>
      <xdr:row>21</xdr:row>
      <xdr:rowOff>124884</xdr:rowOff>
    </xdr:from>
    <xdr:ext cx="259752" cy="623467"/>
    <xdr:sp macro="" textlink="">
      <xdr:nvSpPr>
        <xdr:cNvPr id="14" name="TextBox 13"/>
        <xdr:cNvSpPr txBox="1"/>
      </xdr:nvSpPr>
      <xdr:spPr>
        <a:xfrm rot="18000000">
          <a:off x="8075557" y="5564542"/>
          <a:ext cx="623467" cy="2597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13</xdr:col>
      <xdr:colOff>327542</xdr:colOff>
      <xdr:row>12</xdr:row>
      <xdr:rowOff>91558</xdr:rowOff>
    </xdr:from>
    <xdr:ext cx="657225" cy="264560"/>
    <xdr:sp macro="" textlink="">
      <xdr:nvSpPr>
        <xdr:cNvPr id="18" name="TextBox 17"/>
        <xdr:cNvSpPr txBox="1"/>
      </xdr:nvSpPr>
      <xdr:spPr>
        <a:xfrm>
          <a:off x="11043167" y="36348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twoCellAnchor>
    <xdr:from>
      <xdr:col>11</xdr:col>
      <xdr:colOff>466725</xdr:colOff>
      <xdr:row>5</xdr:row>
      <xdr:rowOff>19050</xdr:rowOff>
    </xdr:from>
    <xdr:to>
      <xdr:col>11</xdr:col>
      <xdr:colOff>466725</xdr:colOff>
      <xdr:row>13</xdr:row>
      <xdr:rowOff>152400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9963150" y="1847850"/>
          <a:ext cx="0" cy="2038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85725</xdr:rowOff>
    </xdr:from>
    <xdr:ext cx="657225" cy="228600"/>
    <xdr:sp macro="" textlink="">
      <xdr:nvSpPr>
        <xdr:cNvPr id="23" name="TextBox 22"/>
        <xdr:cNvSpPr txBox="1"/>
      </xdr:nvSpPr>
      <xdr:spPr>
        <a:xfrm>
          <a:off x="6981825" y="3629025"/>
          <a:ext cx="657225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twoCellAnchor>
    <xdr:from>
      <xdr:col>10</xdr:col>
      <xdr:colOff>361950</xdr:colOff>
      <xdr:row>4</xdr:row>
      <xdr:rowOff>85725</xdr:rowOff>
    </xdr:from>
    <xdr:to>
      <xdr:col>10</xdr:col>
      <xdr:colOff>361950</xdr:colOff>
      <xdr:row>13</xdr:row>
      <xdr:rowOff>142875</xdr:rowOff>
    </xdr:to>
    <xdr:cxnSp macro="">
      <xdr:nvCxnSpPr>
        <xdr:cNvPr id="34" name="Прямая соединительная линия 33"/>
        <xdr:cNvCxnSpPr/>
      </xdr:nvCxnSpPr>
      <xdr:spPr>
        <a:xfrm flipV="1">
          <a:off x="9248775" y="1724025"/>
          <a:ext cx="0" cy="2152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243450</xdr:colOff>
      <xdr:row>10</xdr:row>
      <xdr:rowOff>61350</xdr:rowOff>
    </xdr:from>
    <xdr:to>
      <xdr:col>10</xdr:col>
      <xdr:colOff>459450</xdr:colOff>
      <xdr:row>12</xdr:row>
      <xdr:rowOff>40350</xdr:rowOff>
    </xdr:to>
    <xdr:grpSp>
      <xdr:nvGrpSpPr>
        <xdr:cNvPr id="20" name="Группа 19"/>
        <xdr:cNvGrpSpPr/>
      </xdr:nvGrpSpPr>
      <xdr:grpSpPr>
        <a:xfrm rot="10800000">
          <a:off x="9130275" y="322365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360485</xdr:colOff>
      <xdr:row>10</xdr:row>
      <xdr:rowOff>51289</xdr:rowOff>
    </xdr:from>
    <xdr:to>
      <xdr:col>11</xdr:col>
      <xdr:colOff>576485</xdr:colOff>
      <xdr:row>12</xdr:row>
      <xdr:rowOff>30289</xdr:rowOff>
    </xdr:to>
    <xdr:grpSp>
      <xdr:nvGrpSpPr>
        <xdr:cNvPr id="15" name="Группа 14"/>
        <xdr:cNvGrpSpPr/>
      </xdr:nvGrpSpPr>
      <xdr:grpSpPr>
        <a:xfrm>
          <a:off x="9856910" y="3213589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133350</xdr:colOff>
      <xdr:row>10</xdr:row>
      <xdr:rowOff>66675</xdr:rowOff>
    </xdr:from>
    <xdr:to>
      <xdr:col>9</xdr:col>
      <xdr:colOff>349350</xdr:colOff>
      <xdr:row>12</xdr:row>
      <xdr:rowOff>45675</xdr:rowOff>
    </xdr:to>
    <xdr:grpSp>
      <xdr:nvGrpSpPr>
        <xdr:cNvPr id="36" name="Группа 35"/>
        <xdr:cNvGrpSpPr/>
      </xdr:nvGrpSpPr>
      <xdr:grpSpPr>
        <a:xfrm>
          <a:off x="8410575" y="32289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76200</xdr:colOff>
      <xdr:row>13</xdr:row>
      <xdr:rowOff>149305</xdr:rowOff>
    </xdr:from>
    <xdr:to>
      <xdr:col>11</xdr:col>
      <xdr:colOff>90489</xdr:colOff>
      <xdr:row>24</xdr:row>
      <xdr:rowOff>171450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8353425" y="3883105"/>
          <a:ext cx="1233489" cy="211764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15</xdr:row>
      <xdr:rowOff>57151</xdr:rowOff>
    </xdr:from>
    <xdr:to>
      <xdr:col>10</xdr:col>
      <xdr:colOff>549375</xdr:colOff>
      <xdr:row>17</xdr:row>
      <xdr:rowOff>36151</xdr:rowOff>
    </xdr:to>
    <xdr:grpSp>
      <xdr:nvGrpSpPr>
        <xdr:cNvPr id="41" name="Группа 40"/>
        <xdr:cNvGrpSpPr/>
      </xdr:nvGrpSpPr>
      <xdr:grpSpPr>
        <a:xfrm rot="12600000">
          <a:off x="9220200" y="4171951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123825</xdr:colOff>
      <xdr:row>3</xdr:row>
      <xdr:rowOff>19050</xdr:rowOff>
    </xdr:from>
    <xdr:ext cx="264560" cy="657225"/>
    <xdr:sp macro="" textlink="">
      <xdr:nvSpPr>
        <xdr:cNvPr id="47" name="TextBox 46"/>
        <xdr:cNvSpPr txBox="1"/>
      </xdr:nvSpPr>
      <xdr:spPr>
        <a:xfrm rot="16200000">
          <a:off x="8814317" y="16441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oneCellAnchor>
    <xdr:from>
      <xdr:col>11</xdr:col>
      <xdr:colOff>209550</xdr:colOff>
      <xdr:row>3</xdr:row>
      <xdr:rowOff>123825</xdr:rowOff>
    </xdr:from>
    <xdr:ext cx="264560" cy="657225"/>
    <xdr:sp macro="" textlink="">
      <xdr:nvSpPr>
        <xdr:cNvPr id="48" name="TextBox 47"/>
        <xdr:cNvSpPr txBox="1"/>
      </xdr:nvSpPr>
      <xdr:spPr>
        <a:xfrm rot="16200000">
          <a:off x="9509642" y="17489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4312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41780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23896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9558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6</xdr:col>
      <xdr:colOff>57150</xdr:colOff>
      <xdr:row>13</xdr:row>
      <xdr:rowOff>142875</xdr:rowOff>
    </xdr:from>
    <xdr:to>
      <xdr:col>12</xdr:col>
      <xdr:colOff>28575</xdr:colOff>
      <xdr:row>13</xdr:row>
      <xdr:rowOff>142878</xdr:rowOff>
    </xdr:to>
    <xdr:cxnSp macro="">
      <xdr:nvCxnSpPr>
        <xdr:cNvPr id="6" name="Прямая соединительная линия 5"/>
        <xdr:cNvCxnSpPr/>
      </xdr:nvCxnSpPr>
      <xdr:spPr>
        <a:xfrm>
          <a:off x="7000875" y="3876675"/>
          <a:ext cx="3133725" cy="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2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686175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238125</xdr:colOff>
      <xdr:row>8</xdr:row>
      <xdr:rowOff>19049</xdr:rowOff>
    </xdr:from>
    <xdr:to>
      <xdr:col>13</xdr:col>
      <xdr:colOff>304801</xdr:colOff>
      <xdr:row>8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8515350" y="2800349"/>
          <a:ext cx="2505076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2" name="TextBox 11"/>
        <xdr:cNvSpPr txBox="1"/>
      </xdr:nvSpPr>
      <xdr:spPr>
        <a:xfrm>
          <a:off x="690562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605908</xdr:colOff>
      <xdr:row>3</xdr:row>
      <xdr:rowOff>108467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8077200" y="17335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63</a:t>
          </a:r>
          <a:endParaRPr lang="ru-RU" sz="1100"/>
        </a:p>
      </xdr:txBody>
    </xdr:sp>
    <xdr:clientData/>
  </xdr:oneCellAnchor>
  <xdr:oneCellAnchor>
    <xdr:from>
      <xdr:col>9</xdr:col>
      <xdr:colOff>227842</xdr:colOff>
      <xdr:row>22</xdr:row>
      <xdr:rowOff>20109</xdr:rowOff>
    </xdr:from>
    <xdr:ext cx="259752" cy="623467"/>
    <xdr:sp macro="" textlink="">
      <xdr:nvSpPr>
        <xdr:cNvPr id="14" name="TextBox 13"/>
        <xdr:cNvSpPr txBox="1"/>
      </xdr:nvSpPr>
      <xdr:spPr>
        <a:xfrm rot="16200000">
          <a:off x="8323209" y="5650267"/>
          <a:ext cx="623467" cy="2597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13</xdr:col>
      <xdr:colOff>327542</xdr:colOff>
      <xdr:row>12</xdr:row>
      <xdr:rowOff>91558</xdr:rowOff>
    </xdr:from>
    <xdr:ext cx="657225" cy="264560"/>
    <xdr:sp macro="" textlink="">
      <xdr:nvSpPr>
        <xdr:cNvPr id="15" name="TextBox 14"/>
        <xdr:cNvSpPr txBox="1"/>
      </xdr:nvSpPr>
      <xdr:spPr>
        <a:xfrm>
          <a:off x="11043167" y="36348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19050</xdr:colOff>
      <xdr:row>5</xdr:row>
      <xdr:rowOff>19050</xdr:rowOff>
    </xdr:from>
    <xdr:to>
      <xdr:col>12</xdr:col>
      <xdr:colOff>19050</xdr:colOff>
      <xdr:row>15</xdr:row>
      <xdr:rowOff>171450</xdr:rowOff>
    </xdr:to>
    <xdr:cxnSp macro="">
      <xdr:nvCxnSpPr>
        <xdr:cNvPr id="16" name="Прямая соединительная линия 15"/>
        <xdr:cNvCxnSpPr/>
      </xdr:nvCxnSpPr>
      <xdr:spPr>
        <a:xfrm flipV="1">
          <a:off x="10125075" y="1847850"/>
          <a:ext cx="0" cy="2438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85725</xdr:rowOff>
    </xdr:from>
    <xdr:ext cx="657225" cy="228600"/>
    <xdr:sp macro="" textlink="">
      <xdr:nvSpPr>
        <xdr:cNvPr id="17" name="TextBox 16"/>
        <xdr:cNvSpPr txBox="1"/>
      </xdr:nvSpPr>
      <xdr:spPr>
        <a:xfrm>
          <a:off x="6981825" y="3629025"/>
          <a:ext cx="657225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352425</xdr:colOff>
      <xdr:row>8</xdr:row>
      <xdr:rowOff>9525</xdr:rowOff>
    </xdr:from>
    <xdr:to>
      <xdr:col>10</xdr:col>
      <xdr:colOff>352425</xdr:colOff>
      <xdr:row>15</xdr:row>
      <xdr:rowOff>180975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9239250" y="2790825"/>
          <a:ext cx="0" cy="15049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7</xdr:row>
      <xdr:rowOff>95250</xdr:rowOff>
    </xdr:from>
    <xdr:to>
      <xdr:col>10</xdr:col>
      <xdr:colOff>150450</xdr:colOff>
      <xdr:row>8</xdr:row>
      <xdr:rowOff>120750</xdr:rowOff>
    </xdr:to>
    <xdr:grpSp>
      <xdr:nvGrpSpPr>
        <xdr:cNvPr id="19" name="Группа 18"/>
        <xdr:cNvGrpSpPr/>
      </xdr:nvGrpSpPr>
      <xdr:grpSpPr>
        <a:xfrm rot="16200000">
          <a:off x="8749275" y="261405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512885</xdr:colOff>
      <xdr:row>10</xdr:row>
      <xdr:rowOff>13189</xdr:rowOff>
    </xdr:from>
    <xdr:to>
      <xdr:col>12</xdr:col>
      <xdr:colOff>119285</xdr:colOff>
      <xdr:row>11</xdr:row>
      <xdr:rowOff>182689</xdr:rowOff>
    </xdr:to>
    <xdr:grpSp>
      <xdr:nvGrpSpPr>
        <xdr:cNvPr id="22" name="Группа 21"/>
        <xdr:cNvGrpSpPr/>
      </xdr:nvGrpSpPr>
      <xdr:grpSpPr>
        <a:xfrm>
          <a:off x="10009310" y="3175489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238125</xdr:colOff>
      <xdr:row>10</xdr:row>
      <xdr:rowOff>28575</xdr:rowOff>
    </xdr:from>
    <xdr:to>
      <xdr:col>10</xdr:col>
      <xdr:colOff>454125</xdr:colOff>
      <xdr:row>12</xdr:row>
      <xdr:rowOff>7575</xdr:rowOff>
    </xdr:to>
    <xdr:grpSp>
      <xdr:nvGrpSpPr>
        <xdr:cNvPr id="25" name="Группа 24"/>
        <xdr:cNvGrpSpPr/>
      </xdr:nvGrpSpPr>
      <xdr:grpSpPr>
        <a:xfrm>
          <a:off x="9124950" y="31908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476250</xdr:colOff>
      <xdr:row>15</xdr:row>
      <xdr:rowOff>163765</xdr:rowOff>
    </xdr:from>
    <xdr:to>
      <xdr:col>9</xdr:col>
      <xdr:colOff>488099</xdr:colOff>
      <xdr:row>24</xdr:row>
      <xdr:rowOff>209550</xdr:rowOff>
    </xdr:to>
    <xdr:cxnSp macro="">
      <xdr:nvCxnSpPr>
        <xdr:cNvPr id="28" name="Прямая соединительная линия 27"/>
        <xdr:cNvCxnSpPr/>
      </xdr:nvCxnSpPr>
      <xdr:spPr>
        <a:xfrm flipV="1">
          <a:off x="8753475" y="4278565"/>
          <a:ext cx="11849" cy="176028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556142</xdr:colOff>
      <xdr:row>6</xdr:row>
      <xdr:rowOff>548757</xdr:rowOff>
    </xdr:from>
    <xdr:ext cx="657225" cy="264560"/>
    <xdr:sp macro="" textlink="">
      <xdr:nvSpPr>
        <xdr:cNvPr id="32" name="TextBox 31"/>
        <xdr:cNvSpPr txBox="1"/>
      </xdr:nvSpPr>
      <xdr:spPr>
        <a:xfrm>
          <a:off x="10662167" y="2568057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11</xdr:col>
      <xdr:colOff>352425</xdr:colOff>
      <xdr:row>3</xdr:row>
      <xdr:rowOff>142875</xdr:rowOff>
    </xdr:from>
    <xdr:ext cx="264560" cy="657225"/>
    <xdr:sp macro="" textlink="">
      <xdr:nvSpPr>
        <xdr:cNvPr id="33" name="TextBox 32"/>
        <xdr:cNvSpPr txBox="1"/>
      </xdr:nvSpPr>
      <xdr:spPr>
        <a:xfrm rot="16200000">
          <a:off x="9652517" y="17679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476250</xdr:colOff>
      <xdr:row>15</xdr:row>
      <xdr:rowOff>171450</xdr:rowOff>
    </xdr:from>
    <xdr:to>
      <xdr:col>13</xdr:col>
      <xdr:colOff>57150</xdr:colOff>
      <xdr:row>15</xdr:row>
      <xdr:rowOff>171450</xdr:rowOff>
    </xdr:to>
    <xdr:cxnSp macro="">
      <xdr:nvCxnSpPr>
        <xdr:cNvPr id="42" name="Прямая соединительная линия 41"/>
        <xdr:cNvCxnSpPr/>
      </xdr:nvCxnSpPr>
      <xdr:spPr>
        <a:xfrm>
          <a:off x="8753475" y="4286250"/>
          <a:ext cx="20193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194700</xdr:colOff>
      <xdr:row>15</xdr:row>
      <xdr:rowOff>62476</xdr:rowOff>
    </xdr:from>
    <xdr:to>
      <xdr:col>12</xdr:col>
      <xdr:colOff>554700</xdr:colOff>
      <xdr:row>16</xdr:row>
      <xdr:rowOff>87976</xdr:rowOff>
    </xdr:to>
    <xdr:grpSp>
      <xdr:nvGrpSpPr>
        <xdr:cNvPr id="29" name="Группа 28"/>
        <xdr:cNvGrpSpPr/>
      </xdr:nvGrpSpPr>
      <xdr:grpSpPr>
        <a:xfrm rot="16200000">
          <a:off x="10372725" y="4105276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28575</xdr:colOff>
      <xdr:row>13</xdr:row>
      <xdr:rowOff>28575</xdr:rowOff>
    </xdr:from>
    <xdr:to>
      <xdr:col>11</xdr:col>
      <xdr:colOff>388575</xdr:colOff>
      <xdr:row>14</xdr:row>
      <xdr:rowOff>54075</xdr:rowOff>
    </xdr:to>
    <xdr:grpSp>
      <xdr:nvGrpSpPr>
        <xdr:cNvPr id="45" name="Группа 44"/>
        <xdr:cNvGrpSpPr/>
      </xdr:nvGrpSpPr>
      <xdr:grpSpPr>
        <a:xfrm rot="16200000">
          <a:off x="9597000" y="369037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247650</xdr:colOff>
      <xdr:row>4</xdr:row>
      <xdr:rowOff>81133</xdr:rowOff>
    </xdr:from>
    <xdr:to>
      <xdr:col>9</xdr:col>
      <xdr:colOff>249975</xdr:colOff>
      <xdr:row>8</xdr:row>
      <xdr:rowOff>19050</xdr:rowOff>
    </xdr:to>
    <xdr:cxnSp macro="">
      <xdr:nvCxnSpPr>
        <xdr:cNvPr id="50" name="Прямая соединительная линия 49"/>
        <xdr:cNvCxnSpPr/>
      </xdr:nvCxnSpPr>
      <xdr:spPr>
        <a:xfrm flipV="1">
          <a:off x="8524875" y="1719433"/>
          <a:ext cx="2325" cy="108091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15</xdr:row>
      <xdr:rowOff>114300</xdr:rowOff>
    </xdr:from>
    <xdr:to>
      <xdr:col>13</xdr:col>
      <xdr:colOff>165150</xdr:colOff>
      <xdr:row>16</xdr:row>
      <xdr:rowOff>31800</xdr:rowOff>
    </xdr:to>
    <xdr:sp macro="" textlink="">
      <xdr:nvSpPr>
        <xdr:cNvPr id="52" name="Овал 51"/>
        <xdr:cNvSpPr/>
      </xdr:nvSpPr>
      <xdr:spPr>
        <a:xfrm>
          <a:off x="10772775" y="4229100"/>
          <a:ext cx="108000" cy="108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4312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41780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23896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9558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276225</xdr:colOff>
      <xdr:row>4</xdr:row>
      <xdr:rowOff>19050</xdr:rowOff>
    </xdr:from>
    <xdr:to>
      <xdr:col>10</xdr:col>
      <xdr:colOff>285750</xdr:colOff>
      <xdr:row>14</xdr:row>
      <xdr:rowOff>0</xdr:rowOff>
    </xdr:to>
    <xdr:cxnSp macro="">
      <xdr:nvCxnSpPr>
        <xdr:cNvPr id="6" name="Прямая соединительная линия 5"/>
        <xdr:cNvCxnSpPr/>
      </xdr:nvCxnSpPr>
      <xdr:spPr>
        <a:xfrm flipH="1" flipV="1">
          <a:off x="9163050" y="1657350"/>
          <a:ext cx="9525" cy="22669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2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686175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2" name="TextBox 11"/>
        <xdr:cNvSpPr txBox="1"/>
      </xdr:nvSpPr>
      <xdr:spPr>
        <a:xfrm>
          <a:off x="690562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24883</xdr:colOff>
      <xdr:row>2</xdr:row>
      <xdr:rowOff>756167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8715375" y="16192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137045</xdr:colOff>
      <xdr:row>17</xdr:row>
      <xdr:rowOff>110608</xdr:rowOff>
    </xdr:from>
    <xdr:ext cx="657225" cy="264560"/>
    <xdr:sp macro="" textlink="">
      <xdr:nvSpPr>
        <xdr:cNvPr id="14" name="TextBox 13"/>
        <xdr:cNvSpPr txBox="1"/>
      </xdr:nvSpPr>
      <xdr:spPr>
        <a:xfrm rot="300000">
          <a:off x="10852670" y="46064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13</xdr:col>
      <xdr:colOff>318017</xdr:colOff>
      <xdr:row>12</xdr:row>
      <xdr:rowOff>148708</xdr:rowOff>
    </xdr:from>
    <xdr:ext cx="657225" cy="264560"/>
    <xdr:sp macro="" textlink="">
      <xdr:nvSpPr>
        <xdr:cNvPr id="18" name="TextBox 17"/>
        <xdr:cNvSpPr txBox="1"/>
      </xdr:nvSpPr>
      <xdr:spPr>
        <a:xfrm>
          <a:off x="11033642" y="36920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276226</xdr:colOff>
      <xdr:row>14</xdr:row>
      <xdr:rowOff>0</xdr:rowOff>
    </xdr:from>
    <xdr:to>
      <xdr:col>13</xdr:col>
      <xdr:colOff>95250</xdr:colOff>
      <xdr:row>14</xdr:row>
      <xdr:rowOff>0</xdr:rowOff>
    </xdr:to>
    <xdr:cxnSp macro="">
      <xdr:nvCxnSpPr>
        <xdr:cNvPr id="19" name="Прямая соединительная линия 18"/>
        <xdr:cNvCxnSpPr/>
      </xdr:nvCxnSpPr>
      <xdr:spPr>
        <a:xfrm flipH="1">
          <a:off x="9163051" y="3924300"/>
          <a:ext cx="164782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13</xdr:row>
      <xdr:rowOff>76200</xdr:rowOff>
    </xdr:from>
    <xdr:to>
      <xdr:col>11</xdr:col>
      <xdr:colOff>350475</xdr:colOff>
      <xdr:row>14</xdr:row>
      <xdr:rowOff>101700</xdr:rowOff>
    </xdr:to>
    <xdr:grpSp>
      <xdr:nvGrpSpPr>
        <xdr:cNvPr id="20" name="Группа 19"/>
        <xdr:cNvGrpSpPr/>
      </xdr:nvGrpSpPr>
      <xdr:grpSpPr>
        <a:xfrm rot="5400000">
          <a:off x="9558900" y="373800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285750</xdr:colOff>
      <xdr:row>14</xdr:row>
      <xdr:rowOff>142875</xdr:rowOff>
    </xdr:from>
    <xdr:ext cx="657225" cy="228600"/>
    <xdr:sp macro="" textlink="">
      <xdr:nvSpPr>
        <xdr:cNvPr id="23" name="TextBox 22"/>
        <xdr:cNvSpPr txBox="1"/>
      </xdr:nvSpPr>
      <xdr:spPr>
        <a:xfrm>
          <a:off x="11001375" y="4067175"/>
          <a:ext cx="657225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438150</xdr:colOff>
      <xdr:row>14</xdr:row>
      <xdr:rowOff>9525</xdr:rowOff>
    </xdr:from>
    <xdr:to>
      <xdr:col>10</xdr:col>
      <xdr:colOff>438151</xdr:colOff>
      <xdr:row>18</xdr:row>
      <xdr:rowOff>28575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9324975" y="3933825"/>
          <a:ext cx="1" cy="781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427760</xdr:colOff>
      <xdr:row>18</xdr:row>
      <xdr:rowOff>39305</xdr:rowOff>
    </xdr:from>
    <xdr:to>
      <xdr:col>13</xdr:col>
      <xdr:colOff>561975</xdr:colOff>
      <xdr:row>19</xdr:row>
      <xdr:rowOff>0</xdr:rowOff>
    </xdr:to>
    <xdr:cxnSp macro="">
      <xdr:nvCxnSpPr>
        <xdr:cNvPr id="27" name="Прямая соединительная линия 26"/>
        <xdr:cNvCxnSpPr/>
      </xdr:nvCxnSpPr>
      <xdr:spPr>
        <a:xfrm flipH="1" flipV="1">
          <a:off x="9314585" y="4725605"/>
          <a:ext cx="1963015" cy="15119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329175</xdr:colOff>
      <xdr:row>15</xdr:row>
      <xdr:rowOff>23250</xdr:rowOff>
    </xdr:from>
    <xdr:to>
      <xdr:col>10</xdr:col>
      <xdr:colOff>545175</xdr:colOff>
      <xdr:row>17</xdr:row>
      <xdr:rowOff>2250</xdr:rowOff>
    </xdr:to>
    <xdr:grpSp>
      <xdr:nvGrpSpPr>
        <xdr:cNvPr id="29" name="Группа 28"/>
        <xdr:cNvGrpSpPr/>
      </xdr:nvGrpSpPr>
      <xdr:grpSpPr>
        <a:xfrm rot="10800000">
          <a:off x="9216000" y="41380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57150</xdr:colOff>
      <xdr:row>13</xdr:row>
      <xdr:rowOff>76200</xdr:rowOff>
    </xdr:from>
    <xdr:to>
      <xdr:col>12</xdr:col>
      <xdr:colOff>417150</xdr:colOff>
      <xdr:row>14</xdr:row>
      <xdr:rowOff>101700</xdr:rowOff>
    </xdr:to>
    <xdr:grpSp>
      <xdr:nvGrpSpPr>
        <xdr:cNvPr id="33" name="Группа 32"/>
        <xdr:cNvGrpSpPr/>
      </xdr:nvGrpSpPr>
      <xdr:grpSpPr>
        <a:xfrm rot="5400000">
          <a:off x="10235175" y="37380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13</xdr:col>
      <xdr:colOff>76200</xdr:colOff>
      <xdr:row>13</xdr:row>
      <xdr:rowOff>133350</xdr:rowOff>
    </xdr:from>
    <xdr:to>
      <xdr:col>13</xdr:col>
      <xdr:colOff>184200</xdr:colOff>
      <xdr:row>14</xdr:row>
      <xdr:rowOff>50850</xdr:rowOff>
    </xdr:to>
    <xdr:sp macro="" textlink="">
      <xdr:nvSpPr>
        <xdr:cNvPr id="37" name="Овал 36"/>
        <xdr:cNvSpPr/>
      </xdr:nvSpPr>
      <xdr:spPr>
        <a:xfrm>
          <a:off x="10791825" y="3867150"/>
          <a:ext cx="108000" cy="108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4312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41780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23896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9558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276225</xdr:colOff>
      <xdr:row>4</xdr:row>
      <xdr:rowOff>19050</xdr:rowOff>
    </xdr:from>
    <xdr:to>
      <xdr:col>10</xdr:col>
      <xdr:colOff>295799</xdr:colOff>
      <xdr:row>24</xdr:row>
      <xdr:rowOff>336618</xdr:rowOff>
    </xdr:to>
    <xdr:cxnSp macro="">
      <xdr:nvCxnSpPr>
        <xdr:cNvPr id="6" name="Прямая соединительная линия 5"/>
        <xdr:cNvCxnSpPr/>
      </xdr:nvCxnSpPr>
      <xdr:spPr>
        <a:xfrm flipH="1" flipV="1">
          <a:off x="9163050" y="1657350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2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686175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2" name="TextBox 11"/>
        <xdr:cNvSpPr txBox="1"/>
      </xdr:nvSpPr>
      <xdr:spPr>
        <a:xfrm>
          <a:off x="690562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24883</xdr:colOff>
      <xdr:row>2</xdr:row>
      <xdr:rowOff>727592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8715375" y="15906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90</a:t>
          </a:r>
          <a:endParaRPr lang="ru-RU" sz="1100"/>
        </a:p>
      </xdr:txBody>
    </xdr:sp>
    <xdr:clientData/>
  </xdr:oneCellAnchor>
  <xdr:oneCellAnchor>
    <xdr:from>
      <xdr:col>10</xdr:col>
      <xdr:colOff>38104</xdr:colOff>
      <xdr:row>22</xdr:row>
      <xdr:rowOff>85725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728596" y="57303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90</a:t>
          </a:r>
          <a:endParaRPr lang="ru-RU" sz="1100"/>
        </a:p>
      </xdr:txBody>
    </xdr:sp>
    <xdr:clientData/>
  </xdr:oneCellAnchor>
  <xdr:oneCellAnchor>
    <xdr:from>
      <xdr:col>13</xdr:col>
      <xdr:colOff>184667</xdr:colOff>
      <xdr:row>9</xdr:row>
      <xdr:rowOff>167758</xdr:rowOff>
    </xdr:from>
    <xdr:ext cx="657225" cy="264560"/>
    <xdr:sp macro="" textlink="">
      <xdr:nvSpPr>
        <xdr:cNvPr id="18" name="TextBox 17"/>
        <xdr:cNvSpPr txBox="1"/>
      </xdr:nvSpPr>
      <xdr:spPr>
        <a:xfrm>
          <a:off x="10900292" y="31395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276225</xdr:colOff>
      <xdr:row>14</xdr:row>
      <xdr:rowOff>0</xdr:rowOff>
    </xdr:from>
    <xdr:to>
      <xdr:col>14</xdr:col>
      <xdr:colOff>104775</xdr:colOff>
      <xdr:row>14</xdr:row>
      <xdr:rowOff>0</xdr:rowOff>
    </xdr:to>
    <xdr:cxnSp macro="">
      <xdr:nvCxnSpPr>
        <xdr:cNvPr id="19" name="Прямая соединительная линия 18"/>
        <xdr:cNvCxnSpPr/>
      </xdr:nvCxnSpPr>
      <xdr:spPr>
        <a:xfrm flipH="1">
          <a:off x="9163050" y="3924300"/>
          <a:ext cx="22669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13</xdr:row>
      <xdr:rowOff>76200</xdr:rowOff>
    </xdr:from>
    <xdr:to>
      <xdr:col>11</xdr:col>
      <xdr:colOff>369525</xdr:colOff>
      <xdr:row>14</xdr:row>
      <xdr:rowOff>101700</xdr:rowOff>
    </xdr:to>
    <xdr:grpSp>
      <xdr:nvGrpSpPr>
        <xdr:cNvPr id="20" name="Группа 19"/>
        <xdr:cNvGrpSpPr/>
      </xdr:nvGrpSpPr>
      <xdr:grpSpPr>
        <a:xfrm rot="5400000">
          <a:off x="9577950" y="373800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12</xdr:row>
      <xdr:rowOff>133350</xdr:rowOff>
    </xdr:from>
    <xdr:ext cx="657225" cy="228600"/>
    <xdr:sp macro="" textlink="">
      <xdr:nvSpPr>
        <xdr:cNvPr id="23" name="TextBox 22"/>
        <xdr:cNvSpPr txBox="1"/>
      </xdr:nvSpPr>
      <xdr:spPr>
        <a:xfrm>
          <a:off x="11029950" y="3676650"/>
          <a:ext cx="657225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4312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41780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23896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9558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14</xdr:col>
      <xdr:colOff>180975</xdr:colOff>
      <xdr:row>4</xdr:row>
      <xdr:rowOff>66675</xdr:rowOff>
    </xdr:from>
    <xdr:to>
      <xdr:col>14</xdr:col>
      <xdr:colOff>200549</xdr:colOff>
      <xdr:row>24</xdr:row>
      <xdr:rowOff>384243</xdr:rowOff>
    </xdr:to>
    <xdr:cxnSp macro="">
      <xdr:nvCxnSpPr>
        <xdr:cNvPr id="6" name="Прямая соединительная линия 5"/>
        <xdr:cNvCxnSpPr/>
      </xdr:nvCxnSpPr>
      <xdr:spPr>
        <a:xfrm flipH="1" flipV="1">
          <a:off x="11506200" y="1704975"/>
          <a:ext cx="19574" cy="45085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2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686175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1" name="TextBox 10"/>
        <xdr:cNvSpPr txBox="1"/>
      </xdr:nvSpPr>
      <xdr:spPr>
        <a:xfrm>
          <a:off x="690562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520183</xdr:colOff>
      <xdr:row>3</xdr:row>
      <xdr:rowOff>13216</xdr:rowOff>
    </xdr:from>
    <xdr:ext cx="264560" cy="657225"/>
    <xdr:sp macro="" textlink="">
      <xdr:nvSpPr>
        <xdr:cNvPr id="12" name="TextBox 11"/>
        <xdr:cNvSpPr txBox="1"/>
      </xdr:nvSpPr>
      <xdr:spPr>
        <a:xfrm rot="16200000">
          <a:off x="11039475" y="1638299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90</a:t>
          </a:r>
          <a:endParaRPr lang="ru-RU" sz="1100"/>
        </a:p>
      </xdr:txBody>
    </xdr:sp>
    <xdr:clientData/>
  </xdr:oneCellAnchor>
  <xdr:oneCellAnchor>
    <xdr:from>
      <xdr:col>13</xdr:col>
      <xdr:colOff>571505</xdr:colOff>
      <xdr:row>22</xdr:row>
      <xdr:rowOff>161925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11090797" y="58065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90</a:t>
          </a:r>
          <a:endParaRPr lang="ru-RU" sz="1100"/>
        </a:p>
      </xdr:txBody>
    </xdr:sp>
    <xdr:clientData/>
  </xdr:oneCellAnchor>
  <xdr:oneCellAnchor>
    <xdr:from>
      <xdr:col>13</xdr:col>
      <xdr:colOff>184667</xdr:colOff>
      <xdr:row>9</xdr:row>
      <xdr:rowOff>167758</xdr:rowOff>
    </xdr:from>
    <xdr:ext cx="657225" cy="264560"/>
    <xdr:sp macro="" textlink="">
      <xdr:nvSpPr>
        <xdr:cNvPr id="14" name="TextBox 13"/>
        <xdr:cNvSpPr txBox="1"/>
      </xdr:nvSpPr>
      <xdr:spPr>
        <a:xfrm>
          <a:off x="10900292" y="31395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38100</xdr:colOff>
      <xdr:row>13</xdr:row>
      <xdr:rowOff>180975</xdr:rowOff>
    </xdr:from>
    <xdr:to>
      <xdr:col>14</xdr:col>
      <xdr:colOff>190500</xdr:colOff>
      <xdr:row>14</xdr:row>
      <xdr:rowOff>0</xdr:rowOff>
    </xdr:to>
    <xdr:cxnSp macro="">
      <xdr:nvCxnSpPr>
        <xdr:cNvPr id="15" name="Прямая соединительная линия 14"/>
        <xdr:cNvCxnSpPr/>
      </xdr:nvCxnSpPr>
      <xdr:spPr>
        <a:xfrm flipH="1">
          <a:off x="7096125" y="3914775"/>
          <a:ext cx="44196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13</xdr:row>
      <xdr:rowOff>76200</xdr:rowOff>
    </xdr:from>
    <xdr:to>
      <xdr:col>10</xdr:col>
      <xdr:colOff>398100</xdr:colOff>
      <xdr:row>14</xdr:row>
      <xdr:rowOff>101700</xdr:rowOff>
    </xdr:to>
    <xdr:grpSp>
      <xdr:nvGrpSpPr>
        <xdr:cNvPr id="16" name="Группа 15"/>
        <xdr:cNvGrpSpPr/>
      </xdr:nvGrpSpPr>
      <xdr:grpSpPr>
        <a:xfrm rot="5400000">
          <a:off x="8996925" y="37380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12</xdr:row>
      <xdr:rowOff>133350</xdr:rowOff>
    </xdr:from>
    <xdr:ext cx="657225" cy="228600"/>
    <xdr:sp macro="" textlink="">
      <xdr:nvSpPr>
        <xdr:cNvPr id="19" name="TextBox 18"/>
        <xdr:cNvSpPr txBox="1"/>
      </xdr:nvSpPr>
      <xdr:spPr>
        <a:xfrm>
          <a:off x="11029950" y="3676650"/>
          <a:ext cx="657225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70368</xdr:colOff>
      <xdr:row>12</xdr:row>
      <xdr:rowOff>129657</xdr:rowOff>
    </xdr:from>
    <xdr:ext cx="657225" cy="264560"/>
    <xdr:sp macro="" textlink="">
      <xdr:nvSpPr>
        <xdr:cNvPr id="23" name="TextBox 22"/>
        <xdr:cNvSpPr txBox="1"/>
      </xdr:nvSpPr>
      <xdr:spPr>
        <a:xfrm>
          <a:off x="7014093" y="3672957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4312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41780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23896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9558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276226</xdr:colOff>
      <xdr:row>4</xdr:row>
      <xdr:rowOff>19050</xdr:rowOff>
    </xdr:from>
    <xdr:to>
      <xdr:col>10</xdr:col>
      <xdr:colOff>295275</xdr:colOff>
      <xdr:row>24</xdr:row>
      <xdr:rowOff>304800</xdr:rowOff>
    </xdr:to>
    <xdr:cxnSp macro="">
      <xdr:nvCxnSpPr>
        <xdr:cNvPr id="6" name="Прямая соединительная линия 5"/>
        <xdr:cNvCxnSpPr/>
      </xdr:nvCxnSpPr>
      <xdr:spPr>
        <a:xfrm flipH="1" flipV="1">
          <a:off x="9163051" y="1657350"/>
          <a:ext cx="19049" cy="4476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2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686175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1" name="TextBox 10"/>
        <xdr:cNvSpPr txBox="1"/>
      </xdr:nvSpPr>
      <xdr:spPr>
        <a:xfrm>
          <a:off x="690562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24883</xdr:colOff>
      <xdr:row>2</xdr:row>
      <xdr:rowOff>756167</xdr:rowOff>
    </xdr:from>
    <xdr:ext cx="264560" cy="657225"/>
    <xdr:sp macro="" textlink="">
      <xdr:nvSpPr>
        <xdr:cNvPr id="12" name="TextBox 11"/>
        <xdr:cNvSpPr txBox="1"/>
      </xdr:nvSpPr>
      <xdr:spPr>
        <a:xfrm rot="16200000">
          <a:off x="8715375" y="16192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75</a:t>
          </a:r>
          <a:endParaRPr lang="ru-RU" sz="1100"/>
        </a:p>
      </xdr:txBody>
    </xdr:sp>
    <xdr:clientData/>
  </xdr:oneCellAnchor>
  <xdr:oneCellAnchor>
    <xdr:from>
      <xdr:col>13</xdr:col>
      <xdr:colOff>184670</xdr:colOff>
      <xdr:row>17</xdr:row>
      <xdr:rowOff>110608</xdr:rowOff>
    </xdr:from>
    <xdr:ext cx="657225" cy="264560"/>
    <xdr:sp macro="" textlink="">
      <xdr:nvSpPr>
        <xdr:cNvPr id="13" name="TextBox 12"/>
        <xdr:cNvSpPr txBox="1"/>
      </xdr:nvSpPr>
      <xdr:spPr>
        <a:xfrm rot="300000">
          <a:off x="10900295" y="46064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318017</xdr:colOff>
      <xdr:row>12</xdr:row>
      <xdr:rowOff>148708</xdr:rowOff>
    </xdr:from>
    <xdr:ext cx="657225" cy="264560"/>
    <xdr:sp macro="" textlink="">
      <xdr:nvSpPr>
        <xdr:cNvPr id="14" name="TextBox 13"/>
        <xdr:cNvSpPr txBox="1"/>
      </xdr:nvSpPr>
      <xdr:spPr>
        <a:xfrm>
          <a:off x="11033642" y="36920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276226</xdr:colOff>
      <xdr:row>13</xdr:row>
      <xdr:rowOff>180975</xdr:rowOff>
    </xdr:from>
    <xdr:to>
      <xdr:col>14</xdr:col>
      <xdr:colOff>209550</xdr:colOff>
      <xdr:row>14</xdr:row>
      <xdr:rowOff>0</xdr:rowOff>
    </xdr:to>
    <xdr:cxnSp macro="">
      <xdr:nvCxnSpPr>
        <xdr:cNvPr id="15" name="Прямая соединительная линия 14"/>
        <xdr:cNvCxnSpPr/>
      </xdr:nvCxnSpPr>
      <xdr:spPr>
        <a:xfrm flipH="1">
          <a:off x="9163051" y="3914775"/>
          <a:ext cx="2371724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285750</xdr:colOff>
      <xdr:row>14</xdr:row>
      <xdr:rowOff>142875</xdr:rowOff>
    </xdr:from>
    <xdr:ext cx="657225" cy="228600"/>
    <xdr:sp macro="" textlink="">
      <xdr:nvSpPr>
        <xdr:cNvPr id="19" name="TextBox 18"/>
        <xdr:cNvSpPr txBox="1"/>
      </xdr:nvSpPr>
      <xdr:spPr>
        <a:xfrm>
          <a:off x="11001375" y="4067175"/>
          <a:ext cx="657225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438150</xdr:colOff>
      <xdr:row>9</xdr:row>
      <xdr:rowOff>152400</xdr:rowOff>
    </xdr:from>
    <xdr:to>
      <xdr:col>10</xdr:col>
      <xdr:colOff>438150</xdr:colOff>
      <xdr:row>18</xdr:row>
      <xdr:rowOff>28575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9324975" y="3124200"/>
          <a:ext cx="0" cy="15906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427760</xdr:colOff>
      <xdr:row>18</xdr:row>
      <xdr:rowOff>39305</xdr:rowOff>
    </xdr:from>
    <xdr:to>
      <xdr:col>13</xdr:col>
      <xdr:colOff>561975</xdr:colOff>
      <xdr:row>19</xdr:row>
      <xdr:rowOff>0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9314585" y="4725605"/>
          <a:ext cx="1963015" cy="15119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329175</xdr:colOff>
      <xdr:row>15</xdr:row>
      <xdr:rowOff>23250</xdr:rowOff>
    </xdr:from>
    <xdr:to>
      <xdr:col>10</xdr:col>
      <xdr:colOff>545175</xdr:colOff>
      <xdr:row>17</xdr:row>
      <xdr:rowOff>2250</xdr:rowOff>
    </xdr:to>
    <xdr:grpSp>
      <xdr:nvGrpSpPr>
        <xdr:cNvPr id="22" name="Группа 21"/>
        <xdr:cNvGrpSpPr/>
      </xdr:nvGrpSpPr>
      <xdr:grpSpPr>
        <a:xfrm rot="10800000">
          <a:off x="9216000" y="413805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133350</xdr:colOff>
      <xdr:row>13</xdr:row>
      <xdr:rowOff>76200</xdr:rowOff>
    </xdr:from>
    <xdr:to>
      <xdr:col>11</xdr:col>
      <xdr:colOff>493350</xdr:colOff>
      <xdr:row>14</xdr:row>
      <xdr:rowOff>101700</xdr:rowOff>
    </xdr:to>
    <xdr:grpSp>
      <xdr:nvGrpSpPr>
        <xdr:cNvPr id="25" name="Группа 24"/>
        <xdr:cNvGrpSpPr/>
      </xdr:nvGrpSpPr>
      <xdr:grpSpPr>
        <a:xfrm rot="5400000">
          <a:off x="9701775" y="37380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323850</xdr:colOff>
      <xdr:row>11</xdr:row>
      <xdr:rowOff>9525</xdr:rowOff>
    </xdr:from>
    <xdr:to>
      <xdr:col>10</xdr:col>
      <xdr:colOff>539850</xdr:colOff>
      <xdr:row>12</xdr:row>
      <xdr:rowOff>179025</xdr:rowOff>
    </xdr:to>
    <xdr:grpSp>
      <xdr:nvGrpSpPr>
        <xdr:cNvPr id="32" name="Группа 31"/>
        <xdr:cNvGrpSpPr/>
      </xdr:nvGrpSpPr>
      <xdr:grpSpPr>
        <a:xfrm rot="10800000">
          <a:off x="9210675" y="3362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38101</xdr:colOff>
      <xdr:row>22</xdr:row>
      <xdr:rowOff>104775</xdr:rowOff>
    </xdr:from>
    <xdr:ext cx="264560" cy="657225"/>
    <xdr:sp macro="" textlink="">
      <xdr:nvSpPr>
        <xdr:cNvPr id="35" name="TextBox 34"/>
        <xdr:cNvSpPr txBox="1"/>
      </xdr:nvSpPr>
      <xdr:spPr>
        <a:xfrm rot="16200000">
          <a:off x="8728593" y="574940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75</a:t>
          </a:r>
          <a:endParaRPr lang="ru-RU" sz="1100"/>
        </a:p>
      </xdr:txBody>
    </xdr:sp>
    <xdr:clientData/>
  </xdr:oneCellAnchor>
  <xdr:twoCellAnchor>
    <xdr:from>
      <xdr:col>10</xdr:col>
      <xdr:colOff>419100</xdr:colOff>
      <xdr:row>8</xdr:row>
      <xdr:rowOff>95250</xdr:rowOff>
    </xdr:from>
    <xdr:to>
      <xdr:col>13</xdr:col>
      <xdr:colOff>553315</xdr:colOff>
      <xdr:row>9</xdr:row>
      <xdr:rowOff>55945</xdr:rowOff>
    </xdr:to>
    <xdr:cxnSp macro="">
      <xdr:nvCxnSpPr>
        <xdr:cNvPr id="36" name="Прямая соединительная линия 35"/>
        <xdr:cNvCxnSpPr/>
      </xdr:nvCxnSpPr>
      <xdr:spPr>
        <a:xfrm rot="-900000" flipH="1" flipV="1">
          <a:off x="9305925" y="2876550"/>
          <a:ext cx="1963015" cy="15119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38099</xdr:colOff>
      <xdr:row>6</xdr:row>
      <xdr:rowOff>533399</xdr:rowOff>
    </xdr:from>
    <xdr:ext cx="657225" cy="264560"/>
    <xdr:sp macro="" textlink="">
      <xdr:nvSpPr>
        <xdr:cNvPr id="37" name="TextBox 36"/>
        <xdr:cNvSpPr txBox="1"/>
      </xdr:nvSpPr>
      <xdr:spPr>
        <a:xfrm rot="-600000">
          <a:off x="10753724" y="2552699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104775</xdr:rowOff>
    </xdr:from>
    <xdr:ext cx="657225" cy="264560"/>
    <xdr:sp macro="" textlink="">
      <xdr:nvSpPr>
        <xdr:cNvPr id="38" name="TextBox 37"/>
        <xdr:cNvSpPr txBox="1"/>
      </xdr:nvSpPr>
      <xdr:spPr>
        <a:xfrm>
          <a:off x="11144250" y="364807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114298</xdr:rowOff>
    </xdr:from>
    <xdr:to>
      <xdr:col>13</xdr:col>
      <xdr:colOff>300443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3359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41780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23896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9558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289443</xdr:colOff>
      <xdr:row>4</xdr:row>
      <xdr:rowOff>132280</xdr:rowOff>
    </xdr:from>
    <xdr:to>
      <xdr:col>10</xdr:col>
      <xdr:colOff>295799</xdr:colOff>
      <xdr:row>24</xdr:row>
      <xdr:rowOff>336618</xdr:rowOff>
    </xdr:to>
    <xdr:cxnSp macro="">
      <xdr:nvCxnSpPr>
        <xdr:cNvPr id="6" name="Прямая соединительная линия 5"/>
        <xdr:cNvCxnSpPr>
          <a:endCxn id="13" idx="2"/>
        </xdr:cNvCxnSpPr>
      </xdr:nvCxnSpPr>
      <xdr:spPr>
        <a:xfrm flipH="1" flipV="1">
          <a:off x="9176268" y="1770580"/>
          <a:ext cx="6356" cy="439533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2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686175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2" name="TextBox 11"/>
        <xdr:cNvSpPr txBox="1"/>
      </xdr:nvSpPr>
      <xdr:spPr>
        <a:xfrm>
          <a:off x="690562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24883</xdr:colOff>
      <xdr:row>3</xdr:row>
      <xdr:rowOff>13217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8715375" y="16383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38103</xdr:colOff>
      <xdr:row>22</xdr:row>
      <xdr:rowOff>123825</xdr:rowOff>
    </xdr:from>
    <xdr:ext cx="264560" cy="657225"/>
    <xdr:sp macro="" textlink="">
      <xdr:nvSpPr>
        <xdr:cNvPr id="14" name="TextBox 13"/>
        <xdr:cNvSpPr txBox="1"/>
      </xdr:nvSpPr>
      <xdr:spPr>
        <a:xfrm rot="16200000">
          <a:off x="8728595" y="57684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184667</xdr:colOff>
      <xdr:row>9</xdr:row>
      <xdr:rowOff>167758</xdr:rowOff>
    </xdr:from>
    <xdr:ext cx="657225" cy="264560"/>
    <xdr:sp macro="" textlink="">
      <xdr:nvSpPr>
        <xdr:cNvPr id="18" name="TextBox 17"/>
        <xdr:cNvSpPr txBox="1"/>
      </xdr:nvSpPr>
      <xdr:spPr>
        <a:xfrm>
          <a:off x="10900292" y="31395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276225</xdr:colOff>
      <xdr:row>14</xdr:row>
      <xdr:rowOff>9525</xdr:rowOff>
    </xdr:from>
    <xdr:to>
      <xdr:col>14</xdr:col>
      <xdr:colOff>104775</xdr:colOff>
      <xdr:row>14</xdr:row>
      <xdr:rowOff>9525</xdr:rowOff>
    </xdr:to>
    <xdr:cxnSp macro="">
      <xdr:nvCxnSpPr>
        <xdr:cNvPr id="19" name="Прямая соединительная линия 18"/>
        <xdr:cNvCxnSpPr/>
      </xdr:nvCxnSpPr>
      <xdr:spPr>
        <a:xfrm flipH="1">
          <a:off x="9163050" y="3933825"/>
          <a:ext cx="22669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85725</xdr:rowOff>
    </xdr:from>
    <xdr:to>
      <xdr:col>11</xdr:col>
      <xdr:colOff>360000</xdr:colOff>
      <xdr:row>14</xdr:row>
      <xdr:rowOff>111225</xdr:rowOff>
    </xdr:to>
    <xdr:grpSp>
      <xdr:nvGrpSpPr>
        <xdr:cNvPr id="20" name="Группа 19"/>
        <xdr:cNvGrpSpPr/>
      </xdr:nvGrpSpPr>
      <xdr:grpSpPr>
        <a:xfrm rot="5400000">
          <a:off x="9568425" y="37475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142875</xdr:rowOff>
    </xdr:from>
    <xdr:ext cx="657225" cy="228600"/>
    <xdr:sp macro="" textlink="">
      <xdr:nvSpPr>
        <xdr:cNvPr id="23" name="TextBox 22"/>
        <xdr:cNvSpPr txBox="1"/>
      </xdr:nvSpPr>
      <xdr:spPr>
        <a:xfrm>
          <a:off x="11020425" y="3686175"/>
          <a:ext cx="657225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114298</xdr:rowOff>
    </xdr:from>
    <xdr:to>
      <xdr:col>13</xdr:col>
      <xdr:colOff>300443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133598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539723</xdr:colOff>
      <xdr:row>24</xdr:row>
      <xdr:rowOff>275862</xdr:rowOff>
    </xdr:from>
    <xdr:ext cx="311496" cy="184731"/>
    <xdr:sp macro="" textlink="">
      <xdr:nvSpPr>
        <xdr:cNvPr id="3" name="TextBox 2"/>
        <xdr:cNvSpPr txBox="1"/>
      </xdr:nvSpPr>
      <xdr:spPr>
        <a:xfrm rot="16200000">
          <a:off x="8880330" y="6041780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184731" cy="311496"/>
    <xdr:sp macro="" textlink="">
      <xdr:nvSpPr>
        <xdr:cNvPr id="4" name="TextBox 3"/>
        <xdr:cNvSpPr txBox="1"/>
      </xdr:nvSpPr>
      <xdr:spPr>
        <a:xfrm>
          <a:off x="6646986" y="3623896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9558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289443</xdr:colOff>
      <xdr:row>4</xdr:row>
      <xdr:rowOff>132280</xdr:rowOff>
    </xdr:from>
    <xdr:to>
      <xdr:col>10</xdr:col>
      <xdr:colOff>295799</xdr:colOff>
      <xdr:row>24</xdr:row>
      <xdr:rowOff>336618</xdr:rowOff>
    </xdr:to>
    <xdr:cxnSp macro="">
      <xdr:nvCxnSpPr>
        <xdr:cNvPr id="6" name="Прямая соединительная линия 5"/>
        <xdr:cNvCxnSpPr>
          <a:endCxn id="12" idx="2"/>
        </xdr:cNvCxnSpPr>
      </xdr:nvCxnSpPr>
      <xdr:spPr>
        <a:xfrm flipH="1" flipV="1">
          <a:off x="9176268" y="1770580"/>
          <a:ext cx="6356" cy="439533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272323</xdr:colOff>
      <xdr:row>25</xdr:row>
      <xdr:rowOff>61894</xdr:rowOff>
    </xdr:from>
    <xdr:ext cx="264560" cy="184731"/>
    <xdr:sp macro="" textlink="">
      <xdr:nvSpPr>
        <xdr:cNvPr id="7" name="TextBox 6"/>
        <xdr:cNvSpPr txBox="1"/>
      </xdr:nvSpPr>
      <xdr:spPr>
        <a:xfrm rot="16200000">
          <a:off x="9199062" y="642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276225</xdr:colOff>
      <xdr:row>12</xdr:row>
      <xdr:rowOff>142875</xdr:rowOff>
    </xdr:from>
    <xdr:to>
      <xdr:col>18</xdr:col>
      <xdr:colOff>27683</xdr:colOff>
      <xdr:row>14</xdr:row>
      <xdr:rowOff>120841</xdr:rowOff>
    </xdr:to>
    <xdr:grpSp>
      <xdr:nvGrpSpPr>
        <xdr:cNvPr id="8" name="Группа 7"/>
        <xdr:cNvGrpSpPr/>
      </xdr:nvGrpSpPr>
      <xdr:grpSpPr>
        <a:xfrm rot="2646011">
          <a:off x="13430250" y="3686175"/>
          <a:ext cx="361058" cy="358966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1343025</xdr:colOff>
      <xdr:row>12</xdr:row>
      <xdr:rowOff>152400</xdr:rowOff>
    </xdr:from>
    <xdr:ext cx="657225" cy="264560"/>
    <xdr:sp macro="" textlink="">
      <xdr:nvSpPr>
        <xdr:cNvPr id="11" name="TextBox 10"/>
        <xdr:cNvSpPr txBox="1"/>
      </xdr:nvSpPr>
      <xdr:spPr>
        <a:xfrm>
          <a:off x="6905625" y="36957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24883</xdr:colOff>
      <xdr:row>3</xdr:row>
      <xdr:rowOff>13217</xdr:rowOff>
    </xdr:from>
    <xdr:ext cx="264560" cy="657225"/>
    <xdr:sp macro="" textlink="">
      <xdr:nvSpPr>
        <xdr:cNvPr id="12" name="TextBox 11"/>
        <xdr:cNvSpPr txBox="1"/>
      </xdr:nvSpPr>
      <xdr:spPr>
        <a:xfrm rot="16200000">
          <a:off x="8715375" y="163830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90</a:t>
          </a:r>
          <a:endParaRPr lang="ru-RU" sz="1100"/>
        </a:p>
      </xdr:txBody>
    </xdr:sp>
    <xdr:clientData/>
  </xdr:oneCellAnchor>
  <xdr:oneCellAnchor>
    <xdr:from>
      <xdr:col>10</xdr:col>
      <xdr:colOff>38103</xdr:colOff>
      <xdr:row>22</xdr:row>
      <xdr:rowOff>123825</xdr:rowOff>
    </xdr:from>
    <xdr:ext cx="264560" cy="657225"/>
    <xdr:sp macro="" textlink="">
      <xdr:nvSpPr>
        <xdr:cNvPr id="13" name="TextBox 12"/>
        <xdr:cNvSpPr txBox="1"/>
      </xdr:nvSpPr>
      <xdr:spPr>
        <a:xfrm rot="16200000">
          <a:off x="8728595" y="57684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90</a:t>
          </a:r>
          <a:endParaRPr lang="ru-RU" sz="1100"/>
        </a:p>
      </xdr:txBody>
    </xdr:sp>
    <xdr:clientData/>
  </xdr:oneCellAnchor>
  <xdr:oneCellAnchor>
    <xdr:from>
      <xdr:col>13</xdr:col>
      <xdr:colOff>184667</xdr:colOff>
      <xdr:row>9</xdr:row>
      <xdr:rowOff>167758</xdr:rowOff>
    </xdr:from>
    <xdr:ext cx="657225" cy="264560"/>
    <xdr:sp macro="" textlink="">
      <xdr:nvSpPr>
        <xdr:cNvPr id="14" name="TextBox 13"/>
        <xdr:cNvSpPr txBox="1"/>
      </xdr:nvSpPr>
      <xdr:spPr>
        <a:xfrm>
          <a:off x="10900292" y="3139558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276225</xdr:colOff>
      <xdr:row>14</xdr:row>
      <xdr:rowOff>9525</xdr:rowOff>
    </xdr:from>
    <xdr:to>
      <xdr:col>14</xdr:col>
      <xdr:colOff>104775</xdr:colOff>
      <xdr:row>14</xdr:row>
      <xdr:rowOff>9525</xdr:rowOff>
    </xdr:to>
    <xdr:cxnSp macro="">
      <xdr:nvCxnSpPr>
        <xdr:cNvPr id="15" name="Прямая соединительная линия 14"/>
        <xdr:cNvCxnSpPr/>
      </xdr:nvCxnSpPr>
      <xdr:spPr>
        <a:xfrm flipH="1">
          <a:off x="9163050" y="3933825"/>
          <a:ext cx="22669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85725</xdr:rowOff>
    </xdr:from>
    <xdr:to>
      <xdr:col>11</xdr:col>
      <xdr:colOff>360000</xdr:colOff>
      <xdr:row>14</xdr:row>
      <xdr:rowOff>111225</xdr:rowOff>
    </xdr:to>
    <xdr:grpSp>
      <xdr:nvGrpSpPr>
        <xdr:cNvPr id="16" name="Группа 15"/>
        <xdr:cNvGrpSpPr/>
      </xdr:nvGrpSpPr>
      <xdr:grpSpPr>
        <a:xfrm rot="5400000">
          <a:off x="9568425" y="37475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142875</xdr:rowOff>
    </xdr:from>
    <xdr:ext cx="657225" cy="228600"/>
    <xdr:sp macro="" textlink="">
      <xdr:nvSpPr>
        <xdr:cNvPr id="19" name="TextBox 18"/>
        <xdr:cNvSpPr txBox="1"/>
      </xdr:nvSpPr>
      <xdr:spPr>
        <a:xfrm>
          <a:off x="11020425" y="3686175"/>
          <a:ext cx="657225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3" name="TextBox 2"/>
        <xdr:cNvSpPr txBox="1"/>
      </xdr:nvSpPr>
      <xdr:spPr>
        <a:xfrm>
          <a:off x="6652848" y="353157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700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4" name="TextBox 3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5" name="Прямая соединительная линия 4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6" name="TextBox 5"/>
        <xdr:cNvSpPr txBox="1"/>
      </xdr:nvSpPr>
      <xdr:spPr>
        <a:xfrm>
          <a:off x="11063654" y="3538904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700</a:t>
          </a:r>
          <a:endParaRPr lang="ru-RU" sz="1400"/>
        </a:p>
      </xdr:txBody>
    </xdr:sp>
    <xdr:clientData/>
  </xdr:oneCellAnchor>
  <xdr:twoCellAnchor>
    <xdr:from>
      <xdr:col>10</xdr:col>
      <xdr:colOff>322384</xdr:colOff>
      <xdr:row>11</xdr:row>
      <xdr:rowOff>7327</xdr:rowOff>
    </xdr:from>
    <xdr:to>
      <xdr:col>10</xdr:col>
      <xdr:colOff>322385</xdr:colOff>
      <xdr:row>14</xdr:row>
      <xdr:rowOff>21981</xdr:rowOff>
    </xdr:to>
    <xdr:cxnSp macro="">
      <xdr:nvCxnSpPr>
        <xdr:cNvPr id="7" name="Прямая соединительная линия 6"/>
        <xdr:cNvCxnSpPr/>
      </xdr:nvCxnSpPr>
      <xdr:spPr>
        <a:xfrm rot="16200000" flipV="1">
          <a:off x="8916133" y="3557953"/>
          <a:ext cx="586154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212480</xdr:colOff>
      <xdr:row>11</xdr:row>
      <xdr:rowOff>14654</xdr:rowOff>
    </xdr:from>
    <xdr:to>
      <xdr:col>10</xdr:col>
      <xdr:colOff>468923</xdr:colOff>
      <xdr:row>11</xdr:row>
      <xdr:rowOff>14655</xdr:rowOff>
    </xdr:to>
    <xdr:cxnSp macro="">
      <xdr:nvCxnSpPr>
        <xdr:cNvPr id="8" name="Прямая соединительная линия 7"/>
        <xdr:cNvCxnSpPr/>
      </xdr:nvCxnSpPr>
      <xdr:spPr>
        <a:xfrm flipV="1">
          <a:off x="9099305" y="3272204"/>
          <a:ext cx="256443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359018</xdr:colOff>
      <xdr:row>9</xdr:row>
      <xdr:rowOff>36634</xdr:rowOff>
    </xdr:from>
    <xdr:ext cx="1223027" cy="264560"/>
    <xdr:sp macro="" textlink="">
      <xdr:nvSpPr>
        <xdr:cNvPr id="9" name="TextBox 8"/>
        <xdr:cNvSpPr txBox="1"/>
      </xdr:nvSpPr>
      <xdr:spPr>
        <a:xfrm>
          <a:off x="8645768" y="2916115"/>
          <a:ext cx="122302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uk-UA" sz="1100"/>
            <a:t> </a:t>
          </a:r>
          <a:r>
            <a:rPr lang="en-US" sz="1100"/>
            <a:t>Ø</a:t>
          </a:r>
          <a:r>
            <a:rPr lang="uk-UA" sz="1100"/>
            <a:t> 250 заглушено</a:t>
          </a:r>
          <a:endParaRPr lang="ru-RU" sz="1100"/>
        </a:p>
      </xdr:txBody>
    </xdr:sp>
    <xdr:clientData/>
  </xdr:oneCellAnchor>
  <xdr:twoCellAnchor>
    <xdr:from>
      <xdr:col>9</xdr:col>
      <xdr:colOff>43963</xdr:colOff>
      <xdr:row>12</xdr:row>
      <xdr:rowOff>80596</xdr:rowOff>
    </xdr:from>
    <xdr:to>
      <xdr:col>10</xdr:col>
      <xdr:colOff>322385</xdr:colOff>
      <xdr:row>12</xdr:row>
      <xdr:rowOff>82184</xdr:rowOff>
    </xdr:to>
    <xdr:cxnSp macro="">
      <xdr:nvCxnSpPr>
        <xdr:cNvPr id="11" name="Прямая соединительная линия 10"/>
        <xdr:cNvCxnSpPr/>
      </xdr:nvCxnSpPr>
      <xdr:spPr>
        <a:xfrm rot="10800000">
          <a:off x="8330713" y="3531577"/>
          <a:ext cx="886557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600807</xdr:colOff>
      <xdr:row>6</xdr:row>
      <xdr:rowOff>307731</xdr:rowOff>
    </xdr:from>
    <xdr:to>
      <xdr:col>9</xdr:col>
      <xdr:colOff>36635</xdr:colOff>
      <xdr:row>12</xdr:row>
      <xdr:rowOff>87923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7345241" y="2560759"/>
          <a:ext cx="1304192" cy="65209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36634</xdr:colOff>
      <xdr:row>6</xdr:row>
      <xdr:rowOff>344365</xdr:rowOff>
    </xdr:from>
    <xdr:ext cx="526363" cy="311496"/>
    <xdr:sp macro="" textlink="">
      <xdr:nvSpPr>
        <xdr:cNvPr id="16" name="TextBox 15"/>
        <xdr:cNvSpPr txBox="1"/>
      </xdr:nvSpPr>
      <xdr:spPr>
        <a:xfrm>
          <a:off x="7107115" y="2271346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twoCellAnchor>
    <xdr:from>
      <xdr:col>9</xdr:col>
      <xdr:colOff>344365</xdr:colOff>
      <xdr:row>11</xdr:row>
      <xdr:rowOff>161192</xdr:rowOff>
    </xdr:from>
    <xdr:to>
      <xdr:col>10</xdr:col>
      <xdr:colOff>96230</xdr:colOff>
      <xdr:row>12</xdr:row>
      <xdr:rowOff>186692</xdr:rowOff>
    </xdr:to>
    <xdr:grpSp>
      <xdr:nvGrpSpPr>
        <xdr:cNvPr id="17" name="Группа 16"/>
        <xdr:cNvGrpSpPr/>
      </xdr:nvGrpSpPr>
      <xdr:grpSpPr>
        <a:xfrm rot="16200000">
          <a:off x="8703115" y="3349673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318468</xdr:colOff>
      <xdr:row>3</xdr:row>
      <xdr:rowOff>234208</xdr:rowOff>
    </xdr:from>
    <xdr:to>
      <xdr:col>10</xdr:col>
      <xdr:colOff>346982</xdr:colOff>
      <xdr:row>14</xdr:row>
      <xdr:rowOff>20932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8066166" y="2671456"/>
          <a:ext cx="2331260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605141</xdr:colOff>
      <xdr:row>3</xdr:row>
      <xdr:rowOff>7218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738965" y="1446019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100</a:t>
          </a:r>
          <a:endParaRPr lang="ru-RU" sz="1400" b="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9707" y="353000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700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229751</xdr:colOff>
      <xdr:row>8</xdr:row>
      <xdr:rowOff>167472</xdr:rowOff>
    </xdr:from>
    <xdr:to>
      <xdr:col>10</xdr:col>
      <xdr:colOff>445751</xdr:colOff>
      <xdr:row>10</xdr:row>
      <xdr:rowOff>146472</xdr:rowOff>
    </xdr:to>
    <xdr:grpSp>
      <xdr:nvGrpSpPr>
        <xdr:cNvPr id="8" name="Группа 7"/>
        <xdr:cNvGrpSpPr/>
      </xdr:nvGrpSpPr>
      <xdr:grpSpPr>
        <a:xfrm rot="10800000">
          <a:off x="9128822" y="2854883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16" name="TextBox 15"/>
        <xdr:cNvSpPr txBox="1"/>
      </xdr:nvSpPr>
      <xdr:spPr>
        <a:xfrm>
          <a:off x="11080402" y="3537334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700</a:t>
          </a:r>
          <a:endParaRPr lang="ru-RU" sz="1400"/>
        </a:p>
      </xdr:txBody>
    </xdr:sp>
    <xdr:clientData/>
  </xdr:oneCellAnchor>
  <xdr:twoCellAnchor>
    <xdr:from>
      <xdr:col>10</xdr:col>
      <xdr:colOff>145482</xdr:colOff>
      <xdr:row>6</xdr:row>
      <xdr:rowOff>334933</xdr:rowOff>
    </xdr:from>
    <xdr:to>
      <xdr:col>10</xdr:col>
      <xdr:colOff>506540</xdr:colOff>
      <xdr:row>7</xdr:row>
      <xdr:rowOff>122399</xdr:rowOff>
    </xdr:to>
    <xdr:grpSp>
      <xdr:nvGrpSpPr>
        <xdr:cNvPr id="17" name="Группа 16"/>
        <xdr:cNvGrpSpPr/>
      </xdr:nvGrpSpPr>
      <xdr:grpSpPr>
        <a:xfrm rot="2181329">
          <a:off x="9044553" y="2260344"/>
          <a:ext cx="361058" cy="358966"/>
          <a:chOff x="7114605" y="1263243"/>
          <a:chExt cx="361058" cy="363501"/>
        </a:xfrm>
      </xdr:grpSpPr>
      <xdr:sp macro="" textlink="">
        <xdr:nvSpPr>
          <xdr:cNvPr id="18" name="Хорда 1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9" name="Хорда 1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205153</xdr:colOff>
      <xdr:row>10</xdr:row>
      <xdr:rowOff>146626</xdr:rowOff>
    </xdr:from>
    <xdr:to>
      <xdr:col>12</xdr:col>
      <xdr:colOff>24452</xdr:colOff>
      <xdr:row>10</xdr:row>
      <xdr:rowOff>153865</xdr:rowOff>
    </xdr:to>
    <xdr:cxnSp macro="">
      <xdr:nvCxnSpPr>
        <xdr:cNvPr id="3" name="Прямая соединительная линия 2"/>
        <xdr:cNvCxnSpPr>
          <a:endCxn id="7" idx="3"/>
        </xdr:cNvCxnSpPr>
      </xdr:nvCxnSpPr>
      <xdr:spPr>
        <a:xfrm flipV="1">
          <a:off x="9100038" y="3216607"/>
          <a:ext cx="1035568" cy="723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272587</xdr:colOff>
      <xdr:row>10</xdr:row>
      <xdr:rowOff>38626</xdr:rowOff>
    </xdr:from>
    <xdr:to>
      <xdr:col>12</xdr:col>
      <xdr:colOff>24452</xdr:colOff>
      <xdr:row>11</xdr:row>
      <xdr:rowOff>64126</xdr:rowOff>
    </xdr:to>
    <xdr:grpSp>
      <xdr:nvGrpSpPr>
        <xdr:cNvPr id="5" name="Группа 4"/>
        <xdr:cNvGrpSpPr/>
      </xdr:nvGrpSpPr>
      <xdr:grpSpPr>
        <a:xfrm rot="5400000">
          <a:off x="9847606" y="3087895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322384</xdr:colOff>
      <xdr:row>9</xdr:row>
      <xdr:rowOff>14653</xdr:rowOff>
    </xdr:from>
    <xdr:ext cx="526363" cy="311496"/>
    <xdr:sp macro="" textlink="">
      <xdr:nvSpPr>
        <xdr:cNvPr id="8" name="TextBox 7"/>
        <xdr:cNvSpPr txBox="1"/>
      </xdr:nvSpPr>
      <xdr:spPr>
        <a:xfrm>
          <a:off x="9217269" y="289413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40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12</xdr:row>
      <xdr:rowOff>80596</xdr:rowOff>
    </xdr:from>
    <xdr:ext cx="526363" cy="311496"/>
    <xdr:sp macro="" textlink="">
      <xdr:nvSpPr>
        <xdr:cNvPr id="9" name="TextBox 8"/>
        <xdr:cNvSpPr txBox="1"/>
      </xdr:nvSpPr>
      <xdr:spPr>
        <a:xfrm>
          <a:off x="6667501" y="35315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9</xdr:col>
      <xdr:colOff>497294</xdr:colOff>
      <xdr:row>24</xdr:row>
      <xdr:rowOff>66881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31118" y="5956788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700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14</xdr:row>
      <xdr:rowOff>7327</xdr:rowOff>
    </xdr:from>
    <xdr:to>
      <xdr:col>10</xdr:col>
      <xdr:colOff>183172</xdr:colOff>
      <xdr:row>14</xdr:row>
      <xdr:rowOff>21981</xdr:rowOff>
    </xdr:to>
    <xdr:cxnSp macro="">
      <xdr:nvCxnSpPr>
        <xdr:cNvPr id="12" name="Прямая соединительная линия 11"/>
        <xdr:cNvCxnSpPr/>
      </xdr:nvCxnSpPr>
      <xdr:spPr>
        <a:xfrm>
          <a:off x="6690946" y="3836377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13</xdr:row>
      <xdr:rowOff>86654</xdr:rowOff>
    </xdr:from>
    <xdr:to>
      <xdr:col>9</xdr:col>
      <xdr:colOff>207404</xdr:colOff>
      <xdr:row>14</xdr:row>
      <xdr:rowOff>112154</xdr:rowOff>
    </xdr:to>
    <xdr:grpSp>
      <xdr:nvGrpSpPr>
        <xdr:cNvPr id="13" name="Группа 12"/>
        <xdr:cNvGrpSpPr/>
      </xdr:nvGrpSpPr>
      <xdr:grpSpPr>
        <a:xfrm rot="5400000">
          <a:off x="8206154" y="3707423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490904</xdr:colOff>
      <xdr:row>3</xdr:row>
      <xdr:rowOff>124559</xdr:rowOff>
    </xdr:from>
    <xdr:ext cx="311496" cy="617348"/>
    <xdr:sp macro="" textlink="">
      <xdr:nvSpPr>
        <xdr:cNvPr id="17" name="TextBox 16"/>
        <xdr:cNvSpPr txBox="1"/>
      </xdr:nvSpPr>
      <xdr:spPr>
        <a:xfrm rot="16200000">
          <a:off x="8624728" y="156702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700</a:t>
          </a:r>
          <a:endParaRPr lang="ru-RU" sz="1400"/>
        </a:p>
      </xdr:txBody>
    </xdr:sp>
    <xdr:clientData/>
  </xdr:one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235254</xdr:colOff>
      <xdr:row>3</xdr:row>
      <xdr:rowOff>242582</xdr:rowOff>
    </xdr:from>
    <xdr:to>
      <xdr:col>10</xdr:col>
      <xdr:colOff>263768</xdr:colOff>
      <xdr:row>14</xdr:row>
      <xdr:rowOff>29306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71386" y="2679150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517743</xdr:colOff>
      <xdr:row>3</xdr:row>
      <xdr:rowOff>15592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51567" y="145805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600</a:t>
          </a:r>
          <a:endParaRPr lang="ru-RU" sz="1400" b="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266791</xdr:colOff>
      <xdr:row>14</xdr:row>
      <xdr:rowOff>16640</xdr:rowOff>
    </xdr:from>
    <xdr:to>
      <xdr:col>10</xdr:col>
      <xdr:colOff>295305</xdr:colOff>
      <xdr:row>24</xdr:row>
      <xdr:rowOff>440807</xdr:rowOff>
    </xdr:to>
    <xdr:cxnSp macro="">
      <xdr:nvCxnSpPr>
        <xdr:cNvPr id="6" name="Прямая соединительная линия 5"/>
        <xdr:cNvCxnSpPr/>
      </xdr:nvCxnSpPr>
      <xdr:spPr>
        <a:xfrm rot="16200000" flipV="1">
          <a:off x="8003289" y="4996017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593242</xdr:colOff>
      <xdr:row>23</xdr:row>
      <xdr:rowOff>97381</xdr:rowOff>
    </xdr:from>
    <xdr:ext cx="311496" cy="617348"/>
    <xdr:sp macro="" textlink="">
      <xdr:nvSpPr>
        <xdr:cNvPr id="7" name="TextBox 6"/>
        <xdr:cNvSpPr txBox="1"/>
      </xdr:nvSpPr>
      <xdr:spPr>
        <a:xfrm rot="16200000">
          <a:off x="8727066" y="5796788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600</a:t>
          </a:r>
          <a:endParaRPr lang="ru-RU" sz="1400"/>
        </a:p>
      </xdr:txBody>
    </xdr:sp>
    <xdr:clientData/>
  </xdr:oneCellAnchor>
  <xdr:twoCellAnchor>
    <xdr:from>
      <xdr:col>10</xdr:col>
      <xdr:colOff>156093</xdr:colOff>
      <xdr:row>12</xdr:row>
      <xdr:rowOff>133078</xdr:rowOff>
    </xdr:from>
    <xdr:to>
      <xdr:col>10</xdr:col>
      <xdr:colOff>372093</xdr:colOff>
      <xdr:row>14</xdr:row>
      <xdr:rowOff>112078</xdr:rowOff>
    </xdr:to>
    <xdr:grpSp>
      <xdr:nvGrpSpPr>
        <xdr:cNvPr id="8" name="Группа 7"/>
        <xdr:cNvGrpSpPr/>
      </xdr:nvGrpSpPr>
      <xdr:grpSpPr>
        <a:xfrm rot="10800000">
          <a:off x="9050978" y="358405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235254</xdr:colOff>
      <xdr:row>3</xdr:row>
      <xdr:rowOff>242582</xdr:rowOff>
    </xdr:from>
    <xdr:to>
      <xdr:col>10</xdr:col>
      <xdr:colOff>263768</xdr:colOff>
      <xdr:row>14</xdr:row>
      <xdr:rowOff>29306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71386" y="2679150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517743</xdr:colOff>
      <xdr:row>3</xdr:row>
      <xdr:rowOff>15592</xdr:rowOff>
    </xdr:from>
    <xdr:ext cx="311496" cy="617348"/>
    <xdr:sp macro="" textlink="">
      <xdr:nvSpPr>
        <xdr:cNvPr id="4" name="TextBox 3"/>
        <xdr:cNvSpPr txBox="1"/>
      </xdr:nvSpPr>
      <xdr:spPr>
        <a:xfrm rot="16200000">
          <a:off x="8642042" y="145439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600</a:t>
          </a:r>
          <a:endParaRPr lang="ru-RU" sz="1400" b="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266791</xdr:colOff>
      <xdr:row>14</xdr:row>
      <xdr:rowOff>16640</xdr:rowOff>
    </xdr:from>
    <xdr:to>
      <xdr:col>10</xdr:col>
      <xdr:colOff>295305</xdr:colOff>
      <xdr:row>24</xdr:row>
      <xdr:rowOff>440807</xdr:rowOff>
    </xdr:to>
    <xdr:cxnSp macro="">
      <xdr:nvCxnSpPr>
        <xdr:cNvPr id="6" name="Прямая соединительная линия 5"/>
        <xdr:cNvCxnSpPr/>
      </xdr:nvCxnSpPr>
      <xdr:spPr>
        <a:xfrm rot="16200000" flipV="1">
          <a:off x="8003289" y="4996017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593242</xdr:colOff>
      <xdr:row>23</xdr:row>
      <xdr:rowOff>97381</xdr:rowOff>
    </xdr:from>
    <xdr:ext cx="311496" cy="617348"/>
    <xdr:sp macro="" textlink="">
      <xdr:nvSpPr>
        <xdr:cNvPr id="7" name="TextBox 6"/>
        <xdr:cNvSpPr txBox="1"/>
      </xdr:nvSpPr>
      <xdr:spPr>
        <a:xfrm rot="16200000">
          <a:off x="8717541" y="579385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600</a:t>
          </a:r>
          <a:endParaRPr lang="ru-RU" sz="1400"/>
        </a:p>
      </xdr:txBody>
    </xdr:sp>
    <xdr:clientData/>
  </xdr:oneCellAnchor>
  <xdr:twoCellAnchor>
    <xdr:from>
      <xdr:col>10</xdr:col>
      <xdr:colOff>156093</xdr:colOff>
      <xdr:row>12</xdr:row>
      <xdr:rowOff>133078</xdr:rowOff>
    </xdr:from>
    <xdr:to>
      <xdr:col>10</xdr:col>
      <xdr:colOff>372093</xdr:colOff>
      <xdr:row>14</xdr:row>
      <xdr:rowOff>112078</xdr:rowOff>
    </xdr:to>
    <xdr:grpSp>
      <xdr:nvGrpSpPr>
        <xdr:cNvPr id="8" name="Группа 7"/>
        <xdr:cNvGrpSpPr/>
      </xdr:nvGrpSpPr>
      <xdr:grpSpPr>
        <a:xfrm rot="10800000">
          <a:off x="9050978" y="358405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7"/>
  <sheetViews>
    <sheetView topLeftCell="A34" workbookViewId="0">
      <selection activeCell="D39" sqref="D39"/>
    </sheetView>
  </sheetViews>
  <sheetFormatPr defaultRowHeight="15" x14ac:dyDescent="0.2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44" customFormat="1" x14ac:dyDescent="0.25">
      <c r="B1" s="43"/>
      <c r="C1" s="43"/>
      <c r="D1" s="43"/>
      <c r="E1" s="43"/>
      <c r="F1" s="43"/>
      <c r="G1" s="43"/>
      <c r="H1" s="43"/>
      <c r="I1" s="43"/>
      <c r="K1" s="45"/>
      <c r="L1" s="46" t="s">
        <v>298</v>
      </c>
    </row>
    <row r="2" spans="2:26" x14ac:dyDescent="0.25">
      <c r="B2" s="47"/>
      <c r="C2" s="47"/>
      <c r="D2" s="47"/>
      <c r="E2" s="47"/>
      <c r="F2" s="47"/>
      <c r="G2" s="47"/>
      <c r="H2" s="47"/>
      <c r="I2" s="47"/>
      <c r="K2" s="48"/>
      <c r="L2" s="49" t="s">
        <v>192</v>
      </c>
    </row>
    <row r="3" spans="2:26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2:26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2:26" ht="15.75" thickBot="1" x14ac:dyDescent="0.3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2:26" ht="51.75" customHeight="1" thickBot="1" x14ac:dyDescent="0.3">
      <c r="B6" s="80" t="s">
        <v>299</v>
      </c>
      <c r="C6" s="81"/>
      <c r="D6" s="81"/>
      <c r="E6" s="81"/>
      <c r="F6" s="81"/>
      <c r="G6" s="81"/>
      <c r="H6" s="82"/>
      <c r="J6" s="83" t="s">
        <v>300</v>
      </c>
      <c r="K6" s="78" t="s">
        <v>0</v>
      </c>
      <c r="L6" s="85" t="s">
        <v>301</v>
      </c>
      <c r="M6" s="78" t="s">
        <v>298</v>
      </c>
      <c r="N6" s="87" t="s">
        <v>302</v>
      </c>
      <c r="O6" s="88"/>
      <c r="P6" s="78" t="s">
        <v>303</v>
      </c>
      <c r="Q6" s="78" t="s">
        <v>304</v>
      </c>
      <c r="R6" s="78" t="s">
        <v>305</v>
      </c>
      <c r="S6" s="50"/>
      <c r="T6" s="51"/>
      <c r="U6" s="51"/>
      <c r="V6" s="51"/>
      <c r="W6" s="51"/>
      <c r="X6" s="51"/>
      <c r="Y6" s="46"/>
      <c r="Z6" s="46"/>
    </row>
    <row r="7" spans="2:26" x14ac:dyDescent="0.25">
      <c r="B7" s="52"/>
      <c r="C7" s="53" t="s">
        <v>306</v>
      </c>
      <c r="D7" s="53" t="s">
        <v>307</v>
      </c>
      <c r="E7" s="53" t="s">
        <v>308</v>
      </c>
      <c r="F7" s="54" t="s">
        <v>0</v>
      </c>
      <c r="G7" s="55" t="s">
        <v>309</v>
      </c>
      <c r="H7" s="56" t="s">
        <v>310</v>
      </c>
      <c r="J7" s="84"/>
      <c r="K7" s="79"/>
      <c r="L7" s="86"/>
      <c r="M7" s="79"/>
      <c r="N7" s="57" t="s">
        <v>306</v>
      </c>
      <c r="O7" s="58" t="s">
        <v>307</v>
      </c>
      <c r="P7" s="79"/>
      <c r="Q7" s="79"/>
      <c r="R7" s="79"/>
      <c r="S7" s="59"/>
      <c r="T7" s="51"/>
      <c r="U7" s="51"/>
      <c r="V7" s="51"/>
      <c r="W7" s="51"/>
      <c r="X7" s="51"/>
      <c r="Y7" s="46"/>
      <c r="Z7" s="46"/>
    </row>
    <row r="8" spans="2:26" x14ac:dyDescent="0.25">
      <c r="B8" s="60">
        <v>1</v>
      </c>
      <c r="C8" s="61"/>
      <c r="D8" s="61"/>
      <c r="E8" s="61"/>
      <c r="F8" t="s">
        <v>626</v>
      </c>
      <c r="G8" t="s">
        <v>627</v>
      </c>
      <c r="H8" t="s">
        <v>628</v>
      </c>
      <c r="J8" s="62">
        <v>1</v>
      </c>
      <c r="K8" s="62" t="str">
        <f t="shared" ref="K8:L47" si="0">F8</f>
        <v>В71-1</v>
      </c>
      <c r="L8" s="62" t="str">
        <f>G8</f>
        <v>152,50</v>
      </c>
      <c r="M8" s="62" t="str">
        <f>$L$2</f>
        <v>86-9(71)</v>
      </c>
      <c r="N8" s="63">
        <f t="shared" ref="N8:O47" si="1">C8</f>
        <v>0</v>
      </c>
      <c r="O8" s="63">
        <f t="shared" si="1"/>
        <v>0</v>
      </c>
      <c r="P8" s="63" t="str">
        <f>L8</f>
        <v>152,50</v>
      </c>
      <c r="Q8" s="64">
        <f>P8-R8</f>
        <v>2.0800000000000125</v>
      </c>
      <c r="R8" s="64" t="str">
        <f>H8</f>
        <v>150,42</v>
      </c>
      <c r="S8" s="65"/>
      <c r="T8" s="66"/>
      <c r="U8" s="66"/>
      <c r="V8" s="66"/>
      <c r="W8" s="66"/>
      <c r="X8" s="67"/>
    </row>
    <row r="9" spans="2:26" x14ac:dyDescent="0.25">
      <c r="B9" s="60">
        <v>2</v>
      </c>
      <c r="C9" s="61"/>
      <c r="D9" s="61"/>
      <c r="E9" s="61"/>
      <c r="F9" t="s">
        <v>629</v>
      </c>
      <c r="G9" t="s">
        <v>630</v>
      </c>
      <c r="H9" t="s">
        <v>631</v>
      </c>
      <c r="J9" s="62">
        <v>2</v>
      </c>
      <c r="K9" s="62" t="str">
        <f t="shared" si="0"/>
        <v>В71-2</v>
      </c>
      <c r="L9" s="62" t="str">
        <f t="shared" si="0"/>
        <v>155,22</v>
      </c>
      <c r="M9" s="62" t="str">
        <f t="shared" ref="M9:M72" si="2">$L$2</f>
        <v>86-9(71)</v>
      </c>
      <c r="N9" s="63">
        <f t="shared" si="1"/>
        <v>0</v>
      </c>
      <c r="O9" s="63">
        <f t="shared" si="1"/>
        <v>0</v>
      </c>
      <c r="P9" s="63" t="str">
        <f t="shared" ref="P9:P72" si="3">L9</f>
        <v>155,22</v>
      </c>
      <c r="Q9" s="64">
        <f t="shared" ref="Q9:Q72" si="4">P9-R9</f>
        <v>1.75</v>
      </c>
      <c r="R9" s="64" t="str">
        <f t="shared" ref="R9:R72" si="5">H9</f>
        <v>153,47</v>
      </c>
      <c r="S9" s="65"/>
      <c r="T9" s="66"/>
      <c r="U9" s="66"/>
      <c r="V9" s="66"/>
      <c r="W9" s="66"/>
      <c r="X9" s="67"/>
    </row>
    <row r="10" spans="2:26" x14ac:dyDescent="0.25">
      <c r="B10" s="60">
        <v>3</v>
      </c>
      <c r="C10" s="61"/>
      <c r="D10" s="61"/>
      <c r="E10" s="61"/>
      <c r="F10" t="s">
        <v>632</v>
      </c>
      <c r="G10" t="s">
        <v>633</v>
      </c>
      <c r="H10" t="s">
        <v>634</v>
      </c>
      <c r="J10" s="68">
        <v>3</v>
      </c>
      <c r="K10" s="68" t="str">
        <f t="shared" si="0"/>
        <v>В71-3</v>
      </c>
      <c r="L10" s="62" t="str">
        <f t="shared" si="0"/>
        <v>146,22</v>
      </c>
      <c r="M10" s="62" t="str">
        <f t="shared" si="2"/>
        <v>86-9(71)</v>
      </c>
      <c r="N10" s="69">
        <f t="shared" si="1"/>
        <v>0</v>
      </c>
      <c r="O10" s="69">
        <f t="shared" si="1"/>
        <v>0</v>
      </c>
      <c r="P10" s="63" t="str">
        <f t="shared" si="3"/>
        <v>146,22</v>
      </c>
      <c r="Q10" s="64">
        <f t="shared" si="4"/>
        <v>2.6399999999999864</v>
      </c>
      <c r="R10" s="64" t="str">
        <f t="shared" si="5"/>
        <v>143,58</v>
      </c>
      <c r="S10" s="65"/>
      <c r="T10" s="66"/>
      <c r="U10" s="66"/>
      <c r="V10" s="66"/>
      <c r="W10" s="66"/>
      <c r="X10" s="67"/>
    </row>
    <row r="11" spans="2:26" x14ac:dyDescent="0.25">
      <c r="B11" s="60">
        <v>4</v>
      </c>
      <c r="C11" s="61"/>
      <c r="D11" s="61"/>
      <c r="E11" s="61"/>
      <c r="F11" t="s">
        <v>635</v>
      </c>
      <c r="G11" t="s">
        <v>636</v>
      </c>
      <c r="H11" t="s">
        <v>637</v>
      </c>
      <c r="J11" s="68">
        <v>4</v>
      </c>
      <c r="K11" s="68" t="str">
        <f t="shared" si="0"/>
        <v>В71-4</v>
      </c>
      <c r="L11" s="62" t="str">
        <f t="shared" si="0"/>
        <v>145,58</v>
      </c>
      <c r="M11" s="62" t="str">
        <f t="shared" si="2"/>
        <v>86-9(71)</v>
      </c>
      <c r="N11" s="69">
        <f t="shared" si="1"/>
        <v>0</v>
      </c>
      <c r="O11" s="69">
        <f t="shared" si="1"/>
        <v>0</v>
      </c>
      <c r="P11" s="63" t="str">
        <f t="shared" si="3"/>
        <v>145,58</v>
      </c>
      <c r="Q11" s="64">
        <f t="shared" si="4"/>
        <v>1.9800000000000182</v>
      </c>
      <c r="R11" s="64" t="str">
        <f t="shared" si="5"/>
        <v>143,60</v>
      </c>
      <c r="S11" s="65"/>
      <c r="T11" s="66"/>
      <c r="U11" s="66"/>
      <c r="V11" s="66"/>
      <c r="W11" s="66"/>
      <c r="X11" s="67"/>
    </row>
    <row r="12" spans="2:26" x14ac:dyDescent="0.25">
      <c r="B12" s="60">
        <v>5</v>
      </c>
      <c r="C12" s="61"/>
      <c r="D12" s="61"/>
      <c r="E12" s="61"/>
      <c r="F12" t="s">
        <v>638</v>
      </c>
      <c r="G12" t="s">
        <v>639</v>
      </c>
      <c r="H12" t="s">
        <v>640</v>
      </c>
      <c r="J12" s="68">
        <v>5</v>
      </c>
      <c r="K12" s="68" t="str">
        <f t="shared" si="0"/>
        <v>В71-5</v>
      </c>
      <c r="L12" s="62" t="str">
        <f t="shared" si="0"/>
        <v>145,62</v>
      </c>
      <c r="M12" s="62" t="str">
        <f t="shared" si="2"/>
        <v>86-9(71)</v>
      </c>
      <c r="N12" s="69">
        <f t="shared" si="1"/>
        <v>0</v>
      </c>
      <c r="O12" s="69">
        <f t="shared" si="1"/>
        <v>0</v>
      </c>
      <c r="P12" s="63" t="str">
        <f t="shared" si="3"/>
        <v>145,62</v>
      </c>
      <c r="Q12" s="64">
        <f t="shared" si="4"/>
        <v>2.3000000000000114</v>
      </c>
      <c r="R12" s="64" t="str">
        <f t="shared" si="5"/>
        <v>143,32</v>
      </c>
      <c r="S12" s="65"/>
      <c r="T12" s="66"/>
      <c r="U12" s="66"/>
      <c r="V12" s="66"/>
      <c r="W12" s="66"/>
      <c r="X12" s="67"/>
    </row>
    <row r="13" spans="2:26" x14ac:dyDescent="0.25">
      <c r="B13" s="60">
        <v>6</v>
      </c>
      <c r="C13" s="61"/>
      <c r="D13" s="61"/>
      <c r="E13" s="61"/>
      <c r="F13" t="s">
        <v>641</v>
      </c>
      <c r="G13" t="s">
        <v>642</v>
      </c>
      <c r="H13" t="s">
        <v>643</v>
      </c>
      <c r="J13" s="68">
        <v>6</v>
      </c>
      <c r="K13" s="68" t="str">
        <f t="shared" si="0"/>
        <v>В71-6</v>
      </c>
      <c r="L13" s="62" t="str">
        <f t="shared" si="0"/>
        <v>145,47</v>
      </c>
      <c r="M13" s="62" t="str">
        <f t="shared" si="2"/>
        <v>86-9(71)</v>
      </c>
      <c r="N13" s="69">
        <f t="shared" si="1"/>
        <v>0</v>
      </c>
      <c r="O13" s="69">
        <f t="shared" si="1"/>
        <v>0</v>
      </c>
      <c r="P13" s="63" t="str">
        <f t="shared" si="3"/>
        <v>145,47</v>
      </c>
      <c r="Q13" s="64">
        <f t="shared" si="4"/>
        <v>2.0600000000000023</v>
      </c>
      <c r="R13" s="64" t="str">
        <f t="shared" si="5"/>
        <v>143,41</v>
      </c>
      <c r="S13" s="65"/>
      <c r="T13" s="66"/>
      <c r="U13" s="66"/>
      <c r="V13" s="66"/>
      <c r="W13" s="66"/>
      <c r="X13" s="67"/>
    </row>
    <row r="14" spans="2:26" x14ac:dyDescent="0.25">
      <c r="B14" s="60">
        <v>7</v>
      </c>
      <c r="C14" s="61"/>
      <c r="D14" s="61"/>
      <c r="E14" s="61"/>
      <c r="F14" t="s">
        <v>644</v>
      </c>
      <c r="G14" t="s">
        <v>645</v>
      </c>
      <c r="H14" t="s">
        <v>643</v>
      </c>
      <c r="J14" s="68">
        <v>7</v>
      </c>
      <c r="K14" s="68" t="str">
        <f t="shared" si="0"/>
        <v>В71-7</v>
      </c>
      <c r="L14" s="62" t="str">
        <f t="shared" si="0"/>
        <v>145,48</v>
      </c>
      <c r="M14" s="62" t="str">
        <f t="shared" si="2"/>
        <v>86-9(71)</v>
      </c>
      <c r="N14" s="69">
        <f t="shared" si="1"/>
        <v>0</v>
      </c>
      <c r="O14" s="69">
        <f t="shared" si="1"/>
        <v>0</v>
      </c>
      <c r="P14" s="63" t="str">
        <f t="shared" si="3"/>
        <v>145,48</v>
      </c>
      <c r="Q14" s="64">
        <f t="shared" si="4"/>
        <v>2.0699999999999932</v>
      </c>
      <c r="R14" s="64" t="str">
        <f t="shared" si="5"/>
        <v>143,41</v>
      </c>
      <c r="S14" s="65"/>
      <c r="T14" s="66"/>
      <c r="U14" s="66"/>
      <c r="V14" s="66"/>
      <c r="W14" s="66"/>
      <c r="X14" s="67"/>
    </row>
    <row r="15" spans="2:26" x14ac:dyDescent="0.25">
      <c r="B15" s="60">
        <v>8</v>
      </c>
      <c r="C15" s="61"/>
      <c r="D15" s="61"/>
      <c r="E15" s="61"/>
      <c r="F15" t="s">
        <v>646</v>
      </c>
      <c r="G15" t="s">
        <v>647</v>
      </c>
      <c r="H15" t="s">
        <v>648</v>
      </c>
      <c r="J15" s="62">
        <v>8</v>
      </c>
      <c r="K15" s="62" t="str">
        <f t="shared" si="0"/>
        <v>В71-8</v>
      </c>
      <c r="L15" s="62" t="str">
        <f t="shared" si="0"/>
        <v>145,70</v>
      </c>
      <c r="M15" s="62" t="str">
        <f t="shared" si="2"/>
        <v>86-9(71)</v>
      </c>
      <c r="N15" s="63">
        <f t="shared" si="1"/>
        <v>0</v>
      </c>
      <c r="O15" s="63">
        <f t="shared" si="1"/>
        <v>0</v>
      </c>
      <c r="P15" s="63" t="str">
        <f t="shared" si="3"/>
        <v>145,70</v>
      </c>
      <c r="Q15" s="64">
        <f t="shared" si="4"/>
        <v>1.8100000000000023</v>
      </c>
      <c r="R15" s="64" t="str">
        <f t="shared" si="5"/>
        <v>143,89</v>
      </c>
      <c r="S15" s="65"/>
      <c r="T15" s="66"/>
      <c r="U15" s="66"/>
      <c r="V15" s="66"/>
      <c r="W15" s="66"/>
      <c r="X15" s="67"/>
    </row>
    <row r="16" spans="2:26" x14ac:dyDescent="0.25">
      <c r="B16" s="60">
        <v>9</v>
      </c>
      <c r="C16" s="61"/>
      <c r="D16" s="61"/>
      <c r="E16" s="61"/>
      <c r="F16" t="s">
        <v>649</v>
      </c>
      <c r="G16" t="s">
        <v>650</v>
      </c>
      <c r="H16" t="s">
        <v>651</v>
      </c>
      <c r="J16" s="68">
        <v>9</v>
      </c>
      <c r="K16" s="68" t="str">
        <f t="shared" si="0"/>
        <v>В71-9</v>
      </c>
      <c r="L16" s="62" t="str">
        <f t="shared" si="0"/>
        <v>147,60</v>
      </c>
      <c r="M16" s="62" t="str">
        <f t="shared" si="2"/>
        <v>86-9(71)</v>
      </c>
      <c r="N16" s="69">
        <f t="shared" si="1"/>
        <v>0</v>
      </c>
      <c r="O16" s="69">
        <f t="shared" si="1"/>
        <v>0</v>
      </c>
      <c r="P16" s="63" t="str">
        <f t="shared" si="3"/>
        <v>147,60</v>
      </c>
      <c r="Q16" s="64">
        <f t="shared" si="4"/>
        <v>1.4000000000000057</v>
      </c>
      <c r="R16" s="64" t="str">
        <f t="shared" si="5"/>
        <v>146,20</v>
      </c>
      <c r="S16" s="65"/>
      <c r="T16" s="66"/>
      <c r="U16" s="66"/>
      <c r="V16" s="66"/>
      <c r="W16" s="66"/>
      <c r="X16" s="67"/>
    </row>
    <row r="17" spans="2:26" x14ac:dyDescent="0.25">
      <c r="B17" s="60">
        <v>10</v>
      </c>
      <c r="C17" s="61"/>
      <c r="D17" s="61"/>
      <c r="E17" s="61"/>
      <c r="F17" t="s">
        <v>652</v>
      </c>
      <c r="G17" t="s">
        <v>653</v>
      </c>
      <c r="H17" t="s">
        <v>654</v>
      </c>
      <c r="J17" s="68">
        <v>10</v>
      </c>
      <c r="K17" s="68" t="str">
        <f t="shared" si="0"/>
        <v>В71-10</v>
      </c>
      <c r="L17" s="62" t="str">
        <f t="shared" si="0"/>
        <v>147,75</v>
      </c>
      <c r="M17" s="62" t="str">
        <f t="shared" si="2"/>
        <v>86-9(71)</v>
      </c>
      <c r="N17" s="69">
        <f t="shared" si="1"/>
        <v>0</v>
      </c>
      <c r="O17" s="69">
        <f t="shared" si="1"/>
        <v>0</v>
      </c>
      <c r="P17" s="63" t="str">
        <f t="shared" si="3"/>
        <v>147,75</v>
      </c>
      <c r="Q17" s="64">
        <f t="shared" si="4"/>
        <v>1.3499999999999943</v>
      </c>
      <c r="R17" s="64" t="str">
        <f t="shared" si="5"/>
        <v>146,40</v>
      </c>
      <c r="S17" s="65"/>
      <c r="T17" s="66"/>
      <c r="U17" s="66"/>
      <c r="V17" s="66"/>
      <c r="W17" s="66"/>
      <c r="X17" s="67"/>
    </row>
    <row r="18" spans="2:26" x14ac:dyDescent="0.25">
      <c r="B18" s="60">
        <v>11</v>
      </c>
      <c r="C18" s="61"/>
      <c r="D18" s="61"/>
      <c r="E18" s="61"/>
      <c r="F18" t="s">
        <v>655</v>
      </c>
      <c r="G18" t="s">
        <v>656</v>
      </c>
      <c r="H18" t="s">
        <v>657</v>
      </c>
      <c r="J18" s="68">
        <v>11</v>
      </c>
      <c r="K18" s="68" t="str">
        <f t="shared" si="0"/>
        <v>В71-11</v>
      </c>
      <c r="L18" s="62" t="str">
        <f t="shared" si="0"/>
        <v>148,01</v>
      </c>
      <c r="M18" s="62" t="str">
        <f t="shared" si="2"/>
        <v>86-9(71)</v>
      </c>
      <c r="N18" s="69">
        <f t="shared" si="1"/>
        <v>0</v>
      </c>
      <c r="O18" s="69">
        <f t="shared" si="1"/>
        <v>0</v>
      </c>
      <c r="P18" s="63" t="str">
        <f t="shared" si="3"/>
        <v>148,01</v>
      </c>
      <c r="Q18" s="64">
        <f t="shared" si="4"/>
        <v>1.5499999999999829</v>
      </c>
      <c r="R18" s="64" t="str">
        <f t="shared" si="5"/>
        <v>146,46</v>
      </c>
      <c r="S18" s="65"/>
      <c r="T18" s="66"/>
      <c r="U18" s="66"/>
      <c r="V18" s="66"/>
      <c r="W18" s="66"/>
      <c r="X18" s="67"/>
    </row>
    <row r="19" spans="2:26" x14ac:dyDescent="0.25">
      <c r="B19" s="60">
        <v>12</v>
      </c>
      <c r="C19" s="61"/>
      <c r="D19" s="61"/>
      <c r="E19" s="61"/>
      <c r="F19" t="s">
        <v>658</v>
      </c>
      <c r="G19" t="s">
        <v>659</v>
      </c>
      <c r="H19" t="s">
        <v>439</v>
      </c>
      <c r="J19" s="68">
        <v>12</v>
      </c>
      <c r="K19" s="68" t="str">
        <f t="shared" si="0"/>
        <v>В71-12</v>
      </c>
      <c r="L19" s="62" t="str">
        <f t="shared" si="0"/>
        <v>150,43</v>
      </c>
      <c r="M19" s="62" t="str">
        <f t="shared" si="2"/>
        <v>86-9(71)</v>
      </c>
      <c r="N19" s="69">
        <f t="shared" si="1"/>
        <v>0</v>
      </c>
      <c r="O19" s="69">
        <f t="shared" si="1"/>
        <v>0</v>
      </c>
      <c r="P19" s="63" t="str">
        <f t="shared" si="3"/>
        <v>150,43</v>
      </c>
      <c r="Q19" s="64">
        <f t="shared" si="4"/>
        <v>2.3100000000000023</v>
      </c>
      <c r="R19" s="64" t="str">
        <f t="shared" si="5"/>
        <v>148,12</v>
      </c>
      <c r="S19" s="65"/>
      <c r="T19" s="66"/>
      <c r="U19" s="66"/>
      <c r="V19" s="66"/>
      <c r="W19" s="66"/>
      <c r="X19" s="67"/>
    </row>
    <row r="20" spans="2:26" x14ac:dyDescent="0.25">
      <c r="B20" s="60">
        <v>13</v>
      </c>
      <c r="C20" s="61"/>
      <c r="D20" s="61"/>
      <c r="E20" s="61"/>
      <c r="F20" t="s">
        <v>660</v>
      </c>
      <c r="G20" t="s">
        <v>661</v>
      </c>
      <c r="H20" t="s">
        <v>347</v>
      </c>
      <c r="J20" s="68">
        <v>13</v>
      </c>
      <c r="K20" s="68" t="str">
        <f t="shared" si="0"/>
        <v>В71-13</v>
      </c>
      <c r="L20" s="62" t="str">
        <f t="shared" si="0"/>
        <v>151,32</v>
      </c>
      <c r="M20" s="62" t="str">
        <f t="shared" si="2"/>
        <v>86-9(71)</v>
      </c>
      <c r="N20" s="69">
        <f t="shared" si="1"/>
        <v>0</v>
      </c>
      <c r="O20" s="69">
        <f t="shared" si="1"/>
        <v>0</v>
      </c>
      <c r="P20" s="63" t="str">
        <f t="shared" si="3"/>
        <v>151,32</v>
      </c>
      <c r="Q20" s="64">
        <f t="shared" si="4"/>
        <v>1.3199999999999932</v>
      </c>
      <c r="R20" s="64" t="str">
        <f t="shared" si="5"/>
        <v>150,00</v>
      </c>
      <c r="S20" s="65"/>
      <c r="T20" s="66"/>
      <c r="U20" s="66"/>
      <c r="V20" s="66"/>
      <c r="W20" s="66"/>
      <c r="X20" s="67"/>
    </row>
    <row r="21" spans="2:26" x14ac:dyDescent="0.25">
      <c r="B21" s="60">
        <v>14</v>
      </c>
      <c r="C21" s="61"/>
      <c r="D21" s="61"/>
      <c r="E21" s="61"/>
      <c r="F21" t="s">
        <v>662</v>
      </c>
      <c r="G21" t="s">
        <v>663</v>
      </c>
      <c r="H21" t="s">
        <v>664</v>
      </c>
      <c r="J21" s="68">
        <v>14</v>
      </c>
      <c r="K21" s="68" t="str">
        <f t="shared" si="0"/>
        <v>В71-14</v>
      </c>
      <c r="L21" s="62" t="str">
        <f t="shared" si="0"/>
        <v>148,33</v>
      </c>
      <c r="M21" s="62" t="str">
        <f t="shared" si="2"/>
        <v>86-9(71)</v>
      </c>
      <c r="N21" s="69">
        <f t="shared" si="1"/>
        <v>0</v>
      </c>
      <c r="O21" s="69">
        <f t="shared" si="1"/>
        <v>0</v>
      </c>
      <c r="P21" s="63" t="str">
        <f t="shared" si="3"/>
        <v>148,33</v>
      </c>
      <c r="Q21" s="64">
        <f t="shared" si="4"/>
        <v>1.8000000000000114</v>
      </c>
      <c r="R21" s="64" t="str">
        <f t="shared" si="5"/>
        <v>146,53</v>
      </c>
      <c r="S21" s="65"/>
      <c r="T21" s="66"/>
      <c r="U21" s="66"/>
      <c r="V21" s="66"/>
      <c r="W21" s="66"/>
      <c r="X21" s="67"/>
    </row>
    <row r="22" spans="2:26" x14ac:dyDescent="0.25">
      <c r="B22" s="60">
        <v>15</v>
      </c>
      <c r="C22" s="61"/>
      <c r="D22" s="61"/>
      <c r="E22" s="61"/>
      <c r="F22" t="s">
        <v>665</v>
      </c>
      <c r="G22" t="s">
        <v>666</v>
      </c>
      <c r="H22" t="s">
        <v>667</v>
      </c>
      <c r="J22" s="68">
        <v>15</v>
      </c>
      <c r="K22" s="68" t="str">
        <f t="shared" si="0"/>
        <v>В71-15</v>
      </c>
      <c r="L22" s="62" t="str">
        <f t="shared" si="0"/>
        <v>148,39</v>
      </c>
      <c r="M22" s="62" t="str">
        <f t="shared" si="2"/>
        <v>86-9(71)</v>
      </c>
      <c r="N22" s="69">
        <f t="shared" si="1"/>
        <v>0</v>
      </c>
      <c r="O22" s="69">
        <f t="shared" si="1"/>
        <v>0</v>
      </c>
      <c r="P22" s="63" t="str">
        <f t="shared" si="3"/>
        <v>148,39</v>
      </c>
      <c r="Q22" s="64">
        <f t="shared" si="4"/>
        <v>1.8199999999999932</v>
      </c>
      <c r="R22" s="64" t="str">
        <f t="shared" si="5"/>
        <v>146,57</v>
      </c>
      <c r="S22" s="65"/>
      <c r="T22" s="66"/>
      <c r="U22" s="66"/>
      <c r="V22" s="66"/>
      <c r="W22" s="66"/>
      <c r="X22" s="67"/>
    </row>
    <row r="23" spans="2:26" x14ac:dyDescent="0.25">
      <c r="B23" s="60">
        <v>16</v>
      </c>
      <c r="C23" s="61"/>
      <c r="D23" s="61"/>
      <c r="E23" s="61"/>
      <c r="F23" t="s">
        <v>668</v>
      </c>
      <c r="G23" t="s">
        <v>669</v>
      </c>
      <c r="H23" t="s">
        <v>670</v>
      </c>
      <c r="J23" s="68">
        <v>16</v>
      </c>
      <c r="K23" s="68" t="str">
        <f t="shared" si="0"/>
        <v>В71-16</v>
      </c>
      <c r="L23" s="62" t="str">
        <f t="shared" si="0"/>
        <v>148,92</v>
      </c>
      <c r="M23" s="62" t="str">
        <f t="shared" si="2"/>
        <v>86-9(71)</v>
      </c>
      <c r="N23" s="69">
        <f t="shared" si="1"/>
        <v>0</v>
      </c>
      <c r="O23" s="69">
        <f t="shared" si="1"/>
        <v>0</v>
      </c>
      <c r="P23" s="63" t="str">
        <f t="shared" si="3"/>
        <v>148,92</v>
      </c>
      <c r="Q23" s="64">
        <f t="shared" si="4"/>
        <v>1.589999999999975</v>
      </c>
      <c r="R23" s="64" t="str">
        <f t="shared" si="5"/>
        <v>147,33</v>
      </c>
      <c r="S23" s="65"/>
      <c r="T23" s="66"/>
      <c r="U23" s="66"/>
      <c r="V23" s="66"/>
      <c r="W23" s="66"/>
      <c r="X23" s="67"/>
    </row>
    <row r="24" spans="2:26" x14ac:dyDescent="0.25">
      <c r="B24" s="60">
        <v>17</v>
      </c>
      <c r="C24" s="61"/>
      <c r="D24" s="61"/>
      <c r="E24" s="61"/>
      <c r="F24" t="s">
        <v>671</v>
      </c>
      <c r="G24" t="s">
        <v>350</v>
      </c>
      <c r="H24" t="s">
        <v>672</v>
      </c>
      <c r="J24" s="68">
        <v>17</v>
      </c>
      <c r="K24" s="68" t="str">
        <f t="shared" si="0"/>
        <v>В71-17</v>
      </c>
      <c r="L24" s="62" t="str">
        <f t="shared" si="0"/>
        <v>149,77</v>
      </c>
      <c r="M24" s="62" t="str">
        <f t="shared" si="2"/>
        <v>86-9(71)</v>
      </c>
      <c r="N24" s="69">
        <f t="shared" si="1"/>
        <v>0</v>
      </c>
      <c r="O24" s="69">
        <f t="shared" si="1"/>
        <v>0</v>
      </c>
      <c r="P24" s="63" t="str">
        <f t="shared" si="3"/>
        <v>149,77</v>
      </c>
      <c r="Q24" s="64">
        <f t="shared" si="4"/>
        <v>1.6100000000000136</v>
      </c>
      <c r="R24" s="64" t="str">
        <f t="shared" si="5"/>
        <v>148,16</v>
      </c>
      <c r="S24" s="65"/>
      <c r="T24" s="66"/>
      <c r="U24" s="66"/>
      <c r="V24" s="66"/>
      <c r="W24" s="66"/>
      <c r="X24" s="67"/>
    </row>
    <row r="25" spans="2:26" x14ac:dyDescent="0.25">
      <c r="B25" s="60">
        <v>18</v>
      </c>
      <c r="C25" s="61"/>
      <c r="D25" s="61"/>
      <c r="E25" s="61"/>
      <c r="F25" t="s">
        <v>673</v>
      </c>
      <c r="G25" t="s">
        <v>674</v>
      </c>
      <c r="H25" t="s">
        <v>675</v>
      </c>
      <c r="J25" s="68">
        <v>18</v>
      </c>
      <c r="K25" s="68" t="str">
        <f t="shared" si="0"/>
        <v>В71-18</v>
      </c>
      <c r="L25" s="62" t="str">
        <f t="shared" si="0"/>
        <v>149,09</v>
      </c>
      <c r="M25" s="62" t="str">
        <f t="shared" si="2"/>
        <v>86-9(71)</v>
      </c>
      <c r="N25" s="69">
        <f t="shared" si="1"/>
        <v>0</v>
      </c>
      <c r="O25" s="69">
        <f t="shared" si="1"/>
        <v>0</v>
      </c>
      <c r="P25" s="63" t="str">
        <f t="shared" si="3"/>
        <v>149,09</v>
      </c>
      <c r="Q25" s="64">
        <f t="shared" si="4"/>
        <v>1.3900000000000148</v>
      </c>
      <c r="R25" s="64" t="str">
        <f t="shared" si="5"/>
        <v>147,70</v>
      </c>
      <c r="S25" s="65"/>
      <c r="T25" s="66"/>
      <c r="U25" s="66"/>
      <c r="V25" s="66"/>
      <c r="W25" s="66"/>
      <c r="X25" s="67"/>
    </row>
    <row r="26" spans="2:26" x14ac:dyDescent="0.25">
      <c r="B26" s="60">
        <v>19</v>
      </c>
      <c r="C26" s="61"/>
      <c r="D26" s="61"/>
      <c r="E26" s="61"/>
      <c r="F26" t="s">
        <v>676</v>
      </c>
      <c r="G26" t="s">
        <v>677</v>
      </c>
      <c r="H26" t="s">
        <v>439</v>
      </c>
      <c r="J26" s="68">
        <v>19</v>
      </c>
      <c r="K26" s="68" t="str">
        <f t="shared" si="0"/>
        <v>В71-19</v>
      </c>
      <c r="L26" s="62" t="str">
        <f t="shared" si="0"/>
        <v>149,61</v>
      </c>
      <c r="M26" s="68" t="str">
        <f t="shared" si="2"/>
        <v>86-9(71)</v>
      </c>
      <c r="N26" s="69">
        <f t="shared" si="1"/>
        <v>0</v>
      </c>
      <c r="O26" s="69">
        <f t="shared" si="1"/>
        <v>0</v>
      </c>
      <c r="P26" s="63" t="str">
        <f t="shared" si="3"/>
        <v>149,61</v>
      </c>
      <c r="Q26" s="64">
        <f t="shared" si="4"/>
        <v>1.4900000000000091</v>
      </c>
      <c r="R26" s="64" t="str">
        <f t="shared" si="5"/>
        <v>148,12</v>
      </c>
      <c r="S26" s="65"/>
      <c r="T26" s="66"/>
      <c r="U26" s="66"/>
      <c r="V26" s="66"/>
      <c r="W26" s="66"/>
      <c r="X26" s="67"/>
    </row>
    <row r="27" spans="2:26" x14ac:dyDescent="0.25">
      <c r="B27" s="60">
        <v>20</v>
      </c>
      <c r="C27" s="61"/>
      <c r="D27" s="61"/>
      <c r="E27" s="61"/>
      <c r="F27" t="s">
        <v>678</v>
      </c>
      <c r="G27" t="s">
        <v>679</v>
      </c>
      <c r="H27" t="s">
        <v>680</v>
      </c>
      <c r="J27" s="68">
        <v>20</v>
      </c>
      <c r="K27" s="62" t="str">
        <f t="shared" si="0"/>
        <v>В71-20</v>
      </c>
      <c r="L27" s="62" t="str">
        <f t="shared" si="0"/>
        <v>147,39</v>
      </c>
      <c r="M27" s="62" t="str">
        <f t="shared" si="2"/>
        <v>86-9(71)</v>
      </c>
      <c r="N27" s="63">
        <f t="shared" si="1"/>
        <v>0</v>
      </c>
      <c r="O27" s="63">
        <f t="shared" si="1"/>
        <v>0</v>
      </c>
      <c r="P27" s="63" t="str">
        <f t="shared" si="3"/>
        <v>147,39</v>
      </c>
      <c r="Q27" s="64">
        <f t="shared" si="4"/>
        <v>1.0999999999999943</v>
      </c>
      <c r="R27" s="64" t="str">
        <f t="shared" si="5"/>
        <v>146,29</v>
      </c>
      <c r="S27" s="65"/>
      <c r="T27" s="66"/>
      <c r="U27" s="66"/>
      <c r="V27" s="66"/>
      <c r="W27" s="66"/>
      <c r="X27" s="67"/>
    </row>
    <row r="28" spans="2:26" x14ac:dyDescent="0.25">
      <c r="B28" s="60">
        <v>21</v>
      </c>
      <c r="C28" s="61"/>
      <c r="D28" s="61"/>
      <c r="E28" s="61"/>
      <c r="F28" t="s">
        <v>681</v>
      </c>
      <c r="G28" t="s">
        <v>639</v>
      </c>
      <c r="H28" t="s">
        <v>682</v>
      </c>
      <c r="I28" s="67"/>
      <c r="J28" s="68">
        <v>21</v>
      </c>
      <c r="K28" s="62" t="str">
        <f t="shared" si="0"/>
        <v>В71-21</v>
      </c>
      <c r="L28" s="62" t="str">
        <f t="shared" si="0"/>
        <v>145,62</v>
      </c>
      <c r="M28" s="62" t="str">
        <f t="shared" si="2"/>
        <v>86-9(71)</v>
      </c>
      <c r="N28" s="63">
        <f t="shared" si="1"/>
        <v>0</v>
      </c>
      <c r="O28" s="63">
        <f t="shared" si="1"/>
        <v>0</v>
      </c>
      <c r="P28" s="63" t="str">
        <f t="shared" si="3"/>
        <v>145,62</v>
      </c>
      <c r="Q28" s="64">
        <f t="shared" si="4"/>
        <v>1.3700000000000045</v>
      </c>
      <c r="R28" s="64" t="str">
        <f t="shared" si="5"/>
        <v>144,25</v>
      </c>
      <c r="S28" s="70"/>
      <c r="T28" s="67"/>
      <c r="U28" s="67"/>
      <c r="V28" s="67"/>
      <c r="W28" s="67"/>
      <c r="X28" s="67"/>
      <c r="Y28" s="67"/>
      <c r="Z28" s="67"/>
    </row>
    <row r="29" spans="2:26" x14ac:dyDescent="0.25">
      <c r="B29" s="60">
        <v>22</v>
      </c>
      <c r="C29" s="61"/>
      <c r="D29" s="61"/>
      <c r="E29" s="61"/>
      <c r="F29" t="s">
        <v>683</v>
      </c>
      <c r="G29" t="s">
        <v>534</v>
      </c>
      <c r="H29" t="s">
        <v>684</v>
      </c>
      <c r="I29" s="67"/>
      <c r="J29" s="68">
        <v>22</v>
      </c>
      <c r="K29" s="62" t="str">
        <f t="shared" si="0"/>
        <v>В71-22</v>
      </c>
      <c r="L29" s="62" t="str">
        <f t="shared" si="0"/>
        <v>145,68</v>
      </c>
      <c r="M29" s="62" t="str">
        <f t="shared" si="2"/>
        <v>86-9(71)</v>
      </c>
      <c r="N29" s="63">
        <f t="shared" si="1"/>
        <v>0</v>
      </c>
      <c r="O29" s="63">
        <f t="shared" si="1"/>
        <v>0</v>
      </c>
      <c r="P29" s="63" t="str">
        <f t="shared" si="3"/>
        <v>145,68</v>
      </c>
      <c r="Q29" s="64">
        <f t="shared" si="4"/>
        <v>1.3700000000000045</v>
      </c>
      <c r="R29" s="64" t="str">
        <f t="shared" si="5"/>
        <v>144,31</v>
      </c>
      <c r="S29" s="70"/>
      <c r="T29" s="67"/>
      <c r="U29" s="67"/>
      <c r="V29" s="67"/>
      <c r="W29" s="67"/>
      <c r="X29" s="67"/>
      <c r="Y29" s="67"/>
      <c r="Z29" s="67"/>
    </row>
    <row r="30" spans="2:26" x14ac:dyDescent="0.25">
      <c r="B30" s="60">
        <v>23</v>
      </c>
      <c r="C30" s="61"/>
      <c r="D30" s="61"/>
      <c r="E30" s="61"/>
      <c r="F30" t="s">
        <v>685</v>
      </c>
      <c r="G30" t="s">
        <v>686</v>
      </c>
      <c r="H30" t="s">
        <v>687</v>
      </c>
      <c r="I30" s="67"/>
      <c r="J30" s="68">
        <v>23</v>
      </c>
      <c r="K30" s="62" t="str">
        <f t="shared" si="0"/>
        <v>В71-23</v>
      </c>
      <c r="L30" s="62" t="str">
        <f t="shared" si="0"/>
        <v>145,32</v>
      </c>
      <c r="M30" s="62" t="str">
        <f t="shared" si="2"/>
        <v>86-9(71)</v>
      </c>
      <c r="N30" s="63">
        <f t="shared" si="1"/>
        <v>0</v>
      </c>
      <c r="O30" s="63">
        <f t="shared" si="1"/>
        <v>0</v>
      </c>
      <c r="P30" s="63" t="str">
        <f t="shared" si="3"/>
        <v>145,32</v>
      </c>
      <c r="Q30" s="64">
        <f t="shared" si="4"/>
        <v>1.1699999999999875</v>
      </c>
      <c r="R30" s="64" t="str">
        <f t="shared" si="5"/>
        <v>144,15</v>
      </c>
      <c r="S30" s="70"/>
      <c r="T30" s="67"/>
      <c r="U30" s="67"/>
      <c r="V30" s="67"/>
      <c r="W30" s="67"/>
      <c r="X30" s="67"/>
      <c r="Y30" s="67"/>
      <c r="Z30" s="67"/>
    </row>
    <row r="31" spans="2:26" x14ac:dyDescent="0.25">
      <c r="B31" s="60">
        <v>24</v>
      </c>
      <c r="C31" s="61"/>
      <c r="D31" s="61"/>
      <c r="E31" s="61"/>
      <c r="F31" t="s">
        <v>688</v>
      </c>
      <c r="G31" t="s">
        <v>689</v>
      </c>
      <c r="H31" t="s">
        <v>690</v>
      </c>
      <c r="I31" s="67"/>
      <c r="J31" s="68">
        <v>24</v>
      </c>
      <c r="K31" s="62" t="str">
        <f t="shared" si="0"/>
        <v>В71-24</v>
      </c>
      <c r="L31" s="62" t="str">
        <f t="shared" si="0"/>
        <v>159,62</v>
      </c>
      <c r="M31" s="62" t="str">
        <f t="shared" si="2"/>
        <v>86-9(71)</v>
      </c>
      <c r="N31" s="63">
        <f t="shared" si="1"/>
        <v>0</v>
      </c>
      <c r="O31" s="63">
        <f t="shared" si="1"/>
        <v>0</v>
      </c>
      <c r="P31" s="63" t="str">
        <f t="shared" si="3"/>
        <v>159,62</v>
      </c>
      <c r="Q31" s="64">
        <f t="shared" si="4"/>
        <v>2.4500000000000171</v>
      </c>
      <c r="R31" s="64" t="str">
        <f t="shared" si="5"/>
        <v>157,17</v>
      </c>
      <c r="S31" s="70"/>
      <c r="T31" s="67"/>
      <c r="U31" s="67"/>
      <c r="V31" s="67"/>
      <c r="W31" s="67"/>
      <c r="X31" s="67"/>
      <c r="Y31" s="67"/>
      <c r="Z31" s="67"/>
    </row>
    <row r="32" spans="2:26" x14ac:dyDescent="0.25">
      <c r="B32" s="60">
        <v>25</v>
      </c>
      <c r="C32" s="61"/>
      <c r="D32" s="61"/>
      <c r="E32" s="61"/>
      <c r="F32" t="s">
        <v>691</v>
      </c>
      <c r="G32" t="s">
        <v>692</v>
      </c>
      <c r="H32" t="s">
        <v>693</v>
      </c>
      <c r="I32" s="67"/>
      <c r="J32" s="68">
        <v>25</v>
      </c>
      <c r="K32" s="62" t="str">
        <f t="shared" si="0"/>
        <v>В71-25</v>
      </c>
      <c r="L32" s="62" t="str">
        <f t="shared" si="0"/>
        <v>159,66</v>
      </c>
      <c r="M32" s="62" t="str">
        <f t="shared" si="2"/>
        <v>86-9(71)</v>
      </c>
      <c r="N32" s="63">
        <f t="shared" si="1"/>
        <v>0</v>
      </c>
      <c r="O32" s="63">
        <f t="shared" si="1"/>
        <v>0</v>
      </c>
      <c r="P32" s="63" t="str">
        <f t="shared" si="3"/>
        <v>159,66</v>
      </c>
      <c r="Q32" s="64">
        <f t="shared" si="4"/>
        <v>2.25</v>
      </c>
      <c r="R32" s="64" t="str">
        <f t="shared" si="5"/>
        <v>157,41</v>
      </c>
      <c r="S32" s="70"/>
      <c r="T32" s="67"/>
      <c r="U32" s="67"/>
      <c r="V32" s="67"/>
      <c r="W32" s="67"/>
      <c r="X32" s="67"/>
      <c r="Y32" s="67"/>
      <c r="Z32" s="67"/>
    </row>
    <row r="33" spans="2:26" x14ac:dyDescent="0.25">
      <c r="B33" s="60">
        <v>26</v>
      </c>
      <c r="C33" s="61"/>
      <c r="D33" s="61"/>
      <c r="E33" s="61"/>
      <c r="F33" t="s">
        <v>694</v>
      </c>
      <c r="G33" t="s">
        <v>695</v>
      </c>
      <c r="H33" t="s">
        <v>577</v>
      </c>
      <c r="I33" s="67"/>
      <c r="J33" s="68">
        <v>26</v>
      </c>
      <c r="K33" s="62" t="str">
        <f t="shared" si="0"/>
        <v>В71-26</v>
      </c>
      <c r="L33" s="62" t="str">
        <f t="shared" si="0"/>
        <v>159,72</v>
      </c>
      <c r="M33" s="62" t="str">
        <f t="shared" si="2"/>
        <v>86-9(71)</v>
      </c>
      <c r="N33" s="63">
        <f t="shared" si="1"/>
        <v>0</v>
      </c>
      <c r="O33" s="63">
        <f t="shared" si="1"/>
        <v>0</v>
      </c>
      <c r="P33" s="63" t="str">
        <f t="shared" si="3"/>
        <v>159,72</v>
      </c>
      <c r="Q33" s="64">
        <f t="shared" si="4"/>
        <v>2.5999999999999943</v>
      </c>
      <c r="R33" s="64" t="str">
        <f t="shared" si="5"/>
        <v>157,12</v>
      </c>
      <c r="S33" s="70"/>
      <c r="T33" s="67"/>
      <c r="U33" s="67"/>
      <c r="V33" s="67"/>
      <c r="W33" s="67"/>
      <c r="X33" s="67"/>
      <c r="Y33" s="67"/>
      <c r="Z33" s="67"/>
    </row>
    <row r="34" spans="2:26" x14ac:dyDescent="0.25">
      <c r="B34" s="60">
        <v>27</v>
      </c>
      <c r="C34" s="61"/>
      <c r="D34" s="61"/>
      <c r="E34" s="61"/>
      <c r="F34" t="s">
        <v>696</v>
      </c>
      <c r="G34" t="s">
        <v>697</v>
      </c>
      <c r="H34" t="s">
        <v>572</v>
      </c>
      <c r="I34" s="67"/>
      <c r="J34" s="68">
        <v>27</v>
      </c>
      <c r="K34" s="62" t="str">
        <f t="shared" si="0"/>
        <v>В71-27</v>
      </c>
      <c r="L34" s="62" t="str">
        <f t="shared" si="0"/>
        <v>158,95</v>
      </c>
      <c r="M34" s="62" t="str">
        <f t="shared" si="2"/>
        <v>86-9(71)</v>
      </c>
      <c r="N34" s="63">
        <f t="shared" si="1"/>
        <v>0</v>
      </c>
      <c r="O34" s="63">
        <f t="shared" si="1"/>
        <v>0</v>
      </c>
      <c r="P34" s="63" t="str">
        <f t="shared" si="3"/>
        <v>158,95</v>
      </c>
      <c r="Q34" s="64">
        <f t="shared" si="4"/>
        <v>2.5999999999999943</v>
      </c>
      <c r="R34" s="64" t="str">
        <f t="shared" si="5"/>
        <v>156,35</v>
      </c>
      <c r="S34" s="70"/>
      <c r="T34" s="67"/>
      <c r="U34" s="67"/>
      <c r="V34" s="67"/>
      <c r="W34" s="67"/>
      <c r="X34" s="67"/>
      <c r="Y34" s="67"/>
      <c r="Z34" s="67"/>
    </row>
    <row r="35" spans="2:26" x14ac:dyDescent="0.25">
      <c r="B35" s="60">
        <v>28</v>
      </c>
      <c r="C35" s="61"/>
      <c r="D35" s="61"/>
      <c r="E35" s="61"/>
      <c r="F35" t="s">
        <v>698</v>
      </c>
      <c r="G35" t="s">
        <v>699</v>
      </c>
      <c r="H35" t="s">
        <v>700</v>
      </c>
      <c r="I35" s="67"/>
      <c r="J35" s="68">
        <v>28</v>
      </c>
      <c r="K35" s="62" t="str">
        <f t="shared" si="0"/>
        <v>В71-28</v>
      </c>
      <c r="L35" s="62" t="str">
        <f t="shared" si="0"/>
        <v>159,49</v>
      </c>
      <c r="M35" s="62" t="str">
        <f t="shared" si="2"/>
        <v>86-9(71)</v>
      </c>
      <c r="N35" s="63">
        <f t="shared" si="1"/>
        <v>0</v>
      </c>
      <c r="O35" s="63">
        <f t="shared" si="1"/>
        <v>0</v>
      </c>
      <c r="P35" s="63" t="str">
        <f t="shared" si="3"/>
        <v>159,49</v>
      </c>
      <c r="Q35" s="64">
        <f t="shared" si="4"/>
        <v>2.7800000000000011</v>
      </c>
      <c r="R35" s="64" t="str">
        <f t="shared" si="5"/>
        <v>156,71</v>
      </c>
      <c r="S35" s="70"/>
      <c r="T35" s="67"/>
      <c r="U35" s="67"/>
      <c r="V35" s="67"/>
      <c r="W35" s="67"/>
      <c r="X35" s="67"/>
      <c r="Y35" s="67"/>
      <c r="Z35" s="67"/>
    </row>
    <row r="36" spans="2:26" x14ac:dyDescent="0.25">
      <c r="B36" s="60">
        <v>29</v>
      </c>
      <c r="C36" s="61"/>
      <c r="D36" s="61"/>
      <c r="E36" s="61"/>
      <c r="F36" t="s">
        <v>701</v>
      </c>
      <c r="G36" t="s">
        <v>702</v>
      </c>
      <c r="H36" t="s">
        <v>703</v>
      </c>
      <c r="I36" s="67"/>
      <c r="J36" s="68">
        <v>29</v>
      </c>
      <c r="K36" s="62" t="str">
        <f t="shared" si="0"/>
        <v>В71-29</v>
      </c>
      <c r="L36" s="62" t="str">
        <f t="shared" si="0"/>
        <v>159,18</v>
      </c>
      <c r="M36" s="62" t="str">
        <f t="shared" si="2"/>
        <v>86-9(71)</v>
      </c>
      <c r="N36" s="63">
        <f t="shared" si="1"/>
        <v>0</v>
      </c>
      <c r="O36" s="63">
        <f t="shared" si="1"/>
        <v>0</v>
      </c>
      <c r="P36" s="63" t="str">
        <f t="shared" si="3"/>
        <v>159,18</v>
      </c>
      <c r="Q36" s="64">
        <f t="shared" si="4"/>
        <v>2.5800000000000125</v>
      </c>
      <c r="R36" s="64" t="str">
        <f t="shared" si="5"/>
        <v>156,60</v>
      </c>
      <c r="S36" s="70"/>
      <c r="T36" s="67"/>
      <c r="U36" s="67"/>
      <c r="V36" s="67"/>
      <c r="W36" s="67"/>
      <c r="X36" s="67"/>
      <c r="Y36" s="67"/>
      <c r="Z36" s="67"/>
    </row>
    <row r="37" spans="2:26" x14ac:dyDescent="0.25">
      <c r="B37" s="60">
        <v>30</v>
      </c>
      <c r="C37" s="61"/>
      <c r="D37" s="61"/>
      <c r="E37" s="61"/>
      <c r="F37" t="s">
        <v>704</v>
      </c>
      <c r="G37" t="s">
        <v>705</v>
      </c>
      <c r="H37" t="s">
        <v>706</v>
      </c>
      <c r="I37" s="67"/>
      <c r="J37" s="68">
        <v>30</v>
      </c>
      <c r="K37" s="62" t="str">
        <f t="shared" si="0"/>
        <v>В71-30</v>
      </c>
      <c r="L37" s="62" t="str">
        <f t="shared" si="0"/>
        <v>158,97</v>
      </c>
      <c r="M37" s="62" t="str">
        <f t="shared" si="2"/>
        <v>86-9(71)</v>
      </c>
      <c r="N37" s="63">
        <f t="shared" si="1"/>
        <v>0</v>
      </c>
      <c r="O37" s="63">
        <f t="shared" si="1"/>
        <v>0</v>
      </c>
      <c r="P37" s="63" t="str">
        <f t="shared" si="3"/>
        <v>158,97</v>
      </c>
      <c r="Q37" s="64">
        <f t="shared" si="4"/>
        <v>2.4300000000000068</v>
      </c>
      <c r="R37" s="64" t="str">
        <f t="shared" si="5"/>
        <v>156,54</v>
      </c>
      <c r="S37" s="70"/>
      <c r="T37" s="67"/>
      <c r="U37" s="67"/>
      <c r="V37" s="67"/>
      <c r="W37" s="67"/>
      <c r="X37" s="67"/>
      <c r="Y37" s="67"/>
      <c r="Z37" s="67"/>
    </row>
    <row r="38" spans="2:26" x14ac:dyDescent="0.25">
      <c r="B38" s="60">
        <v>31</v>
      </c>
      <c r="C38" s="61"/>
      <c r="D38" s="61"/>
      <c r="E38" s="61"/>
      <c r="F38" t="s">
        <v>707</v>
      </c>
      <c r="G38" t="s">
        <v>708</v>
      </c>
      <c r="H38" t="s">
        <v>709</v>
      </c>
      <c r="I38" s="67"/>
      <c r="J38" s="68">
        <v>31</v>
      </c>
      <c r="K38" s="62" t="str">
        <f t="shared" si="0"/>
        <v>В71-31</v>
      </c>
      <c r="L38" s="62" t="str">
        <f t="shared" si="0"/>
        <v>159,22</v>
      </c>
      <c r="M38" s="62" t="str">
        <f t="shared" si="2"/>
        <v>86-9(71)</v>
      </c>
      <c r="N38" s="63">
        <f t="shared" si="1"/>
        <v>0</v>
      </c>
      <c r="O38" s="63">
        <f t="shared" si="1"/>
        <v>0</v>
      </c>
      <c r="P38" s="63" t="str">
        <f t="shared" si="3"/>
        <v>159,22</v>
      </c>
      <c r="Q38" s="64">
        <f t="shared" si="4"/>
        <v>2.0600000000000023</v>
      </c>
      <c r="R38" s="64" t="str">
        <f t="shared" si="5"/>
        <v>157,16</v>
      </c>
      <c r="S38" s="70"/>
      <c r="T38" s="67"/>
      <c r="U38" s="67"/>
      <c r="V38" s="67"/>
      <c r="W38" s="67"/>
      <c r="X38" s="67"/>
      <c r="Y38" s="67"/>
      <c r="Z38" s="67"/>
    </row>
    <row r="39" spans="2:26" x14ac:dyDescent="0.25">
      <c r="B39" s="60">
        <v>32</v>
      </c>
      <c r="C39" s="61"/>
      <c r="D39" s="61"/>
      <c r="E39" s="61"/>
      <c r="F39" t="s">
        <v>710</v>
      </c>
      <c r="G39" t="s">
        <v>711</v>
      </c>
      <c r="H39" t="s">
        <v>712</v>
      </c>
      <c r="I39" s="67"/>
      <c r="J39" s="68">
        <v>32</v>
      </c>
      <c r="K39" s="62" t="str">
        <f t="shared" si="0"/>
        <v>В71-32</v>
      </c>
      <c r="L39" s="62" t="str">
        <f t="shared" si="0"/>
        <v>158,86</v>
      </c>
      <c r="M39" s="62" t="str">
        <f t="shared" si="2"/>
        <v>86-9(71)</v>
      </c>
      <c r="N39" s="63">
        <f t="shared" si="1"/>
        <v>0</v>
      </c>
      <c r="O39" s="63">
        <f t="shared" si="1"/>
        <v>0</v>
      </c>
      <c r="P39" s="63" t="str">
        <f t="shared" si="3"/>
        <v>158,86</v>
      </c>
      <c r="Q39" s="64">
        <f t="shared" si="4"/>
        <v>2.0600000000000023</v>
      </c>
      <c r="R39" s="64" t="str">
        <f t="shared" si="5"/>
        <v>156,80</v>
      </c>
      <c r="S39" s="70"/>
      <c r="T39" s="67"/>
      <c r="U39" s="67"/>
      <c r="V39" s="67"/>
      <c r="W39" s="67"/>
      <c r="X39" s="67"/>
      <c r="Y39" s="67"/>
      <c r="Z39" s="67"/>
    </row>
    <row r="40" spans="2:26" x14ac:dyDescent="0.25">
      <c r="B40" s="60">
        <v>33</v>
      </c>
      <c r="C40" s="61"/>
      <c r="D40" s="61"/>
      <c r="E40" s="61"/>
      <c r="F40" t="s">
        <v>713</v>
      </c>
      <c r="G40" t="s">
        <v>714</v>
      </c>
      <c r="H40" t="s">
        <v>715</v>
      </c>
      <c r="I40" s="67"/>
      <c r="J40" s="68">
        <v>33</v>
      </c>
      <c r="K40" s="62" t="str">
        <f t="shared" si="0"/>
        <v>В71-33</v>
      </c>
      <c r="L40" s="62" t="str">
        <f t="shared" si="0"/>
        <v>158,78</v>
      </c>
      <c r="M40" s="62" t="str">
        <f t="shared" si="2"/>
        <v>86-9(71)</v>
      </c>
      <c r="N40" s="63">
        <f t="shared" si="1"/>
        <v>0</v>
      </c>
      <c r="O40" s="63">
        <f t="shared" si="1"/>
        <v>0</v>
      </c>
      <c r="P40" s="63" t="str">
        <f t="shared" si="3"/>
        <v>158,78</v>
      </c>
      <c r="Q40" s="64">
        <f t="shared" si="4"/>
        <v>1.8400000000000034</v>
      </c>
      <c r="R40" s="64" t="str">
        <f t="shared" si="5"/>
        <v>156,94</v>
      </c>
      <c r="S40" s="70"/>
      <c r="T40" s="67"/>
      <c r="U40" s="67"/>
      <c r="V40" s="67"/>
      <c r="W40" s="67"/>
      <c r="X40" s="67"/>
      <c r="Y40" s="67"/>
      <c r="Z40" s="67"/>
    </row>
    <row r="41" spans="2:26" x14ac:dyDescent="0.25">
      <c r="B41" s="60">
        <v>34</v>
      </c>
      <c r="C41" s="61"/>
      <c r="D41" s="61"/>
      <c r="E41" s="61"/>
      <c r="F41" t="s">
        <v>716</v>
      </c>
      <c r="G41" t="s">
        <v>717</v>
      </c>
      <c r="H41" t="s">
        <v>718</v>
      </c>
      <c r="I41" s="67"/>
      <c r="J41" s="68">
        <v>34</v>
      </c>
      <c r="K41" s="62" t="str">
        <f t="shared" si="0"/>
        <v>В71-34</v>
      </c>
      <c r="L41" s="62" t="str">
        <f t="shared" si="0"/>
        <v>158,75</v>
      </c>
      <c r="M41" s="62" t="str">
        <f t="shared" si="2"/>
        <v>86-9(71)</v>
      </c>
      <c r="N41" s="63">
        <f t="shared" si="1"/>
        <v>0</v>
      </c>
      <c r="O41" s="63">
        <f t="shared" si="1"/>
        <v>0</v>
      </c>
      <c r="P41" s="63" t="str">
        <f t="shared" si="3"/>
        <v>158,75</v>
      </c>
      <c r="Q41" s="64">
        <f t="shared" si="4"/>
        <v>1.460000000000008</v>
      </c>
      <c r="R41" s="64" t="str">
        <f t="shared" si="5"/>
        <v>157,29</v>
      </c>
      <c r="S41" s="70"/>
      <c r="T41" s="67"/>
      <c r="U41" s="67"/>
      <c r="V41" s="67"/>
      <c r="W41" s="67"/>
      <c r="X41" s="67"/>
      <c r="Y41" s="67"/>
      <c r="Z41" s="67"/>
    </row>
    <row r="42" spans="2:26" x14ac:dyDescent="0.25">
      <c r="B42" s="60">
        <v>35</v>
      </c>
      <c r="C42" s="61"/>
      <c r="D42" s="61"/>
      <c r="E42" s="61"/>
      <c r="F42" t="s">
        <v>719</v>
      </c>
      <c r="G42" t="s">
        <v>720</v>
      </c>
      <c r="H42" t="s">
        <v>721</v>
      </c>
      <c r="I42" s="67"/>
      <c r="J42" s="68">
        <v>35</v>
      </c>
      <c r="K42" s="62" t="str">
        <f t="shared" si="0"/>
        <v>В71-35</v>
      </c>
      <c r="L42" s="62" t="str">
        <f t="shared" si="0"/>
        <v>158,81</v>
      </c>
      <c r="M42" s="62" t="str">
        <f t="shared" si="2"/>
        <v>86-9(71)</v>
      </c>
      <c r="N42" s="63">
        <f t="shared" si="1"/>
        <v>0</v>
      </c>
      <c r="O42" s="63">
        <f t="shared" si="1"/>
        <v>0</v>
      </c>
      <c r="P42" s="63" t="str">
        <f t="shared" si="3"/>
        <v>158,81</v>
      </c>
      <c r="Q42" s="64">
        <f t="shared" si="4"/>
        <v>1.6999999999999886</v>
      </c>
      <c r="R42" s="64" t="str">
        <f t="shared" si="5"/>
        <v>157,11</v>
      </c>
      <c r="S42" s="70"/>
      <c r="T42" s="67"/>
      <c r="U42" s="67"/>
      <c r="V42" s="67"/>
      <c r="W42" s="67"/>
      <c r="X42" s="67"/>
      <c r="Y42" s="67"/>
      <c r="Z42" s="67"/>
    </row>
    <row r="43" spans="2:26" x14ac:dyDescent="0.25">
      <c r="B43" s="60">
        <v>36</v>
      </c>
      <c r="C43" s="61"/>
      <c r="D43" s="61"/>
      <c r="E43" s="61"/>
      <c r="F43" t="s">
        <v>722</v>
      </c>
      <c r="G43" t="s">
        <v>723</v>
      </c>
      <c r="H43" t="s">
        <v>724</v>
      </c>
      <c r="I43" s="67"/>
      <c r="J43" s="68">
        <v>36</v>
      </c>
      <c r="K43" s="62" t="str">
        <f t="shared" si="0"/>
        <v>В71-36</v>
      </c>
      <c r="L43" s="62" t="str">
        <f t="shared" si="0"/>
        <v>160,37</v>
      </c>
      <c r="M43" s="62" t="str">
        <f t="shared" si="2"/>
        <v>86-9(71)</v>
      </c>
      <c r="N43" s="63">
        <f t="shared" si="1"/>
        <v>0</v>
      </c>
      <c r="O43" s="63">
        <f t="shared" si="1"/>
        <v>0</v>
      </c>
      <c r="P43" s="63" t="str">
        <f t="shared" si="3"/>
        <v>160,37</v>
      </c>
      <c r="Q43" s="64">
        <f t="shared" si="4"/>
        <v>1.2199999999999989</v>
      </c>
      <c r="R43" s="64" t="str">
        <f t="shared" si="5"/>
        <v>159,15</v>
      </c>
      <c r="S43" s="70"/>
      <c r="T43" s="67"/>
      <c r="U43" s="67"/>
      <c r="V43" s="67"/>
      <c r="W43" s="67"/>
      <c r="X43" s="67"/>
      <c r="Y43" s="67"/>
      <c r="Z43" s="67"/>
    </row>
    <row r="44" spans="2:26" x14ac:dyDescent="0.25">
      <c r="B44" s="60">
        <v>37</v>
      </c>
      <c r="C44" s="61"/>
      <c r="D44" s="61"/>
      <c r="E44" s="61"/>
      <c r="F44" t="s">
        <v>725</v>
      </c>
      <c r="G44" t="s">
        <v>726</v>
      </c>
      <c r="H44" t="s">
        <v>727</v>
      </c>
      <c r="I44" s="67"/>
      <c r="J44" s="68">
        <v>37</v>
      </c>
      <c r="K44" s="62" t="str">
        <f t="shared" si="0"/>
        <v>В71-37</v>
      </c>
      <c r="L44" s="62" t="str">
        <f t="shared" si="0"/>
        <v>160,59</v>
      </c>
      <c r="M44" s="62" t="str">
        <f t="shared" si="2"/>
        <v>86-9(71)</v>
      </c>
      <c r="N44" s="63">
        <f t="shared" si="1"/>
        <v>0</v>
      </c>
      <c r="O44" s="63">
        <f t="shared" si="1"/>
        <v>0</v>
      </c>
      <c r="P44" s="63" t="str">
        <f t="shared" si="3"/>
        <v>160,59</v>
      </c>
      <c r="Q44" s="64">
        <f t="shared" si="4"/>
        <v>1.2299999999999898</v>
      </c>
      <c r="R44" s="64" t="str">
        <f t="shared" si="5"/>
        <v>159,36</v>
      </c>
      <c r="S44" s="70"/>
      <c r="T44" s="67"/>
      <c r="U44" s="67"/>
      <c r="V44" s="67"/>
      <c r="W44" s="67"/>
      <c r="X44" s="67"/>
      <c r="Y44" s="67"/>
      <c r="Z44" s="67"/>
    </row>
    <row r="45" spans="2:26" x14ac:dyDescent="0.25">
      <c r="B45" s="60">
        <v>38</v>
      </c>
      <c r="C45" s="61"/>
      <c r="D45" s="61"/>
      <c r="E45" s="61"/>
      <c r="F45" t="s">
        <v>728</v>
      </c>
      <c r="G45" t="s">
        <v>729</v>
      </c>
      <c r="H45" t="s">
        <v>730</v>
      </c>
      <c r="I45" s="67"/>
      <c r="J45" s="68">
        <v>38</v>
      </c>
      <c r="K45" s="62" t="str">
        <f t="shared" si="0"/>
        <v>В71-38</v>
      </c>
      <c r="L45" s="62" t="str">
        <f t="shared" si="0"/>
        <v>160,38</v>
      </c>
      <c r="M45" s="62" t="str">
        <f t="shared" si="2"/>
        <v>86-9(71)</v>
      </c>
      <c r="N45" s="63">
        <f t="shared" si="1"/>
        <v>0</v>
      </c>
      <c r="O45" s="63">
        <f t="shared" si="1"/>
        <v>0</v>
      </c>
      <c r="P45" s="63" t="str">
        <f t="shared" si="3"/>
        <v>160,38</v>
      </c>
      <c r="Q45" s="64">
        <f t="shared" si="4"/>
        <v>1.2800000000000011</v>
      </c>
      <c r="R45" s="64" t="str">
        <f t="shared" si="5"/>
        <v>159,10</v>
      </c>
      <c r="S45" s="70"/>
      <c r="T45" s="67"/>
      <c r="U45" s="67"/>
      <c r="V45" s="67"/>
      <c r="W45" s="67"/>
      <c r="X45" s="67"/>
      <c r="Y45" s="67"/>
      <c r="Z45" s="67"/>
    </row>
    <row r="46" spans="2:26" x14ac:dyDescent="0.25">
      <c r="B46" s="60">
        <v>39</v>
      </c>
      <c r="C46" s="61"/>
      <c r="D46" s="61"/>
      <c r="E46" s="61"/>
      <c r="F46" t="s">
        <v>731</v>
      </c>
      <c r="G46" t="s">
        <v>732</v>
      </c>
      <c r="H46" t="s">
        <v>697</v>
      </c>
      <c r="I46" s="67"/>
      <c r="J46" s="68">
        <v>39</v>
      </c>
      <c r="K46" s="62" t="str">
        <f t="shared" si="0"/>
        <v>В71-39</v>
      </c>
      <c r="L46" s="62" t="str">
        <f t="shared" si="0"/>
        <v>160,35</v>
      </c>
      <c r="M46" s="62" t="str">
        <f t="shared" si="2"/>
        <v>86-9(71)</v>
      </c>
      <c r="N46" s="63">
        <f t="shared" si="1"/>
        <v>0</v>
      </c>
      <c r="O46" s="63">
        <f t="shared" si="1"/>
        <v>0</v>
      </c>
      <c r="P46" s="63" t="str">
        <f t="shared" si="3"/>
        <v>160,35</v>
      </c>
      <c r="Q46" s="64">
        <f t="shared" si="4"/>
        <v>1.4000000000000057</v>
      </c>
      <c r="R46" s="64" t="str">
        <f t="shared" si="5"/>
        <v>158,95</v>
      </c>
      <c r="S46" s="70"/>
      <c r="T46" s="67"/>
      <c r="U46" s="67"/>
      <c r="V46" s="67"/>
      <c r="W46" s="67"/>
      <c r="X46" s="67"/>
      <c r="Y46" s="67"/>
      <c r="Z46" s="67"/>
    </row>
    <row r="47" spans="2:26" x14ac:dyDescent="0.25">
      <c r="B47" s="60">
        <v>40</v>
      </c>
      <c r="C47" s="61"/>
      <c r="D47" s="61"/>
      <c r="E47" s="61"/>
      <c r="F47" t="s">
        <v>733</v>
      </c>
      <c r="G47" t="s">
        <v>734</v>
      </c>
      <c r="H47" t="s">
        <v>735</v>
      </c>
      <c r="I47" s="67"/>
      <c r="J47" s="68">
        <v>40</v>
      </c>
      <c r="K47" s="62" t="str">
        <f t="shared" si="0"/>
        <v>В71-40</v>
      </c>
      <c r="L47" s="62" t="str">
        <f t="shared" si="0"/>
        <v>160,08</v>
      </c>
      <c r="M47" s="62" t="str">
        <f t="shared" si="2"/>
        <v>86-9(71)</v>
      </c>
      <c r="N47" s="63">
        <f t="shared" si="1"/>
        <v>0</v>
      </c>
      <c r="O47" s="63">
        <f t="shared" si="1"/>
        <v>0</v>
      </c>
      <c r="P47" s="63" t="str">
        <f t="shared" si="3"/>
        <v>160,08</v>
      </c>
      <c r="Q47" s="64">
        <f t="shared" si="4"/>
        <v>1.3800000000000239</v>
      </c>
      <c r="R47" s="64" t="str">
        <f t="shared" si="5"/>
        <v>158,70</v>
      </c>
      <c r="S47" s="70"/>
      <c r="T47" s="67"/>
      <c r="U47" s="67"/>
      <c r="V47" s="67"/>
      <c r="W47" s="67"/>
      <c r="X47" s="67"/>
      <c r="Y47" s="67"/>
      <c r="Z47" s="67"/>
    </row>
    <row r="48" spans="2:26" x14ac:dyDescent="0.25">
      <c r="B48" s="60">
        <v>41</v>
      </c>
      <c r="C48" s="61"/>
      <c r="D48" s="61"/>
      <c r="E48" s="61"/>
      <c r="F48" t="s">
        <v>736</v>
      </c>
      <c r="G48" t="s">
        <v>737</v>
      </c>
      <c r="H48" t="s">
        <v>738</v>
      </c>
      <c r="I48" s="67"/>
      <c r="J48" s="68">
        <v>41</v>
      </c>
      <c r="K48" s="62" t="str">
        <f t="shared" ref="K48:L63" si="6">F48</f>
        <v>В71-41</v>
      </c>
      <c r="L48" s="62" t="str">
        <f t="shared" si="6"/>
        <v>160,29</v>
      </c>
      <c r="M48" s="62" t="str">
        <f t="shared" si="2"/>
        <v>86-9(71)</v>
      </c>
      <c r="N48" s="63">
        <f t="shared" ref="N48:O63" si="7">C48</f>
        <v>0</v>
      </c>
      <c r="O48" s="63">
        <f t="shared" si="7"/>
        <v>0</v>
      </c>
      <c r="P48" s="63" t="str">
        <f t="shared" si="3"/>
        <v>160,29</v>
      </c>
      <c r="Q48" s="64">
        <f t="shared" si="4"/>
        <v>2.1799999999999784</v>
      </c>
      <c r="R48" s="64" t="str">
        <f t="shared" si="5"/>
        <v>158,11</v>
      </c>
      <c r="S48" s="70"/>
      <c r="T48" s="67"/>
      <c r="U48" s="67"/>
      <c r="V48" s="67"/>
      <c r="W48" s="67"/>
      <c r="X48" s="67"/>
      <c r="Y48" s="67"/>
      <c r="Z48" s="67"/>
    </row>
    <row r="49" spans="2:26" x14ac:dyDescent="0.25">
      <c r="B49" s="60">
        <v>42</v>
      </c>
      <c r="C49" s="61"/>
      <c r="D49" s="61"/>
      <c r="E49" s="61"/>
      <c r="F49" t="s">
        <v>739</v>
      </c>
      <c r="G49" t="s">
        <v>740</v>
      </c>
      <c r="H49" t="s">
        <v>741</v>
      </c>
      <c r="I49" s="67"/>
      <c r="J49" s="68">
        <v>42</v>
      </c>
      <c r="K49" s="62" t="str">
        <f t="shared" si="6"/>
        <v>В71-42</v>
      </c>
      <c r="L49" s="62" t="str">
        <f t="shared" si="6"/>
        <v>145,37</v>
      </c>
      <c r="M49" s="62" t="str">
        <f t="shared" si="2"/>
        <v>86-9(71)</v>
      </c>
      <c r="N49" s="63">
        <f t="shared" si="7"/>
        <v>0</v>
      </c>
      <c r="O49" s="63">
        <f t="shared" si="7"/>
        <v>0</v>
      </c>
      <c r="P49" s="63" t="str">
        <f t="shared" si="3"/>
        <v>145,37</v>
      </c>
      <c r="Q49" s="64">
        <f t="shared" si="4"/>
        <v>1.9800000000000182</v>
      </c>
      <c r="R49" s="64" t="str">
        <f t="shared" si="5"/>
        <v>143,39</v>
      </c>
      <c r="S49" s="70"/>
      <c r="T49" s="67"/>
      <c r="U49" s="67"/>
      <c r="V49" s="67"/>
      <c r="W49" s="67"/>
      <c r="X49" s="67"/>
      <c r="Y49" s="67"/>
      <c r="Z49" s="67"/>
    </row>
    <row r="50" spans="2:26" x14ac:dyDescent="0.25">
      <c r="B50" s="60">
        <v>43</v>
      </c>
      <c r="C50" s="61"/>
      <c r="D50" s="61"/>
      <c r="E50" s="61"/>
      <c r="F50" t="s">
        <v>742</v>
      </c>
      <c r="G50" t="s">
        <v>519</v>
      </c>
      <c r="H50" t="s">
        <v>643</v>
      </c>
      <c r="I50" s="67"/>
      <c r="J50" s="68">
        <v>43</v>
      </c>
      <c r="K50" s="62" t="str">
        <f t="shared" si="6"/>
        <v>В71-43</v>
      </c>
      <c r="L50" s="62" t="str">
        <f t="shared" si="6"/>
        <v>145,39</v>
      </c>
      <c r="M50" s="62" t="str">
        <f t="shared" si="2"/>
        <v>86-9(71)</v>
      </c>
      <c r="N50" s="63">
        <f t="shared" si="7"/>
        <v>0</v>
      </c>
      <c r="O50" s="63">
        <f t="shared" si="7"/>
        <v>0</v>
      </c>
      <c r="P50" s="63" t="str">
        <f t="shared" si="3"/>
        <v>145,39</v>
      </c>
      <c r="Q50" s="64">
        <f t="shared" si="4"/>
        <v>1.9799999999999898</v>
      </c>
      <c r="R50" s="64" t="str">
        <f t="shared" si="5"/>
        <v>143,41</v>
      </c>
      <c r="S50" s="70"/>
      <c r="T50" s="67"/>
      <c r="U50" s="67"/>
      <c r="V50" s="67"/>
      <c r="W50" s="67"/>
      <c r="X50" s="67"/>
      <c r="Y50" s="67"/>
      <c r="Z50" s="67"/>
    </row>
    <row r="51" spans="2:26" x14ac:dyDescent="0.25">
      <c r="B51" s="60">
        <v>44</v>
      </c>
      <c r="C51" s="61"/>
      <c r="D51" s="61"/>
      <c r="E51" s="61"/>
      <c r="F51" t="s">
        <v>743</v>
      </c>
      <c r="G51" t="s">
        <v>744</v>
      </c>
      <c r="H51" t="s">
        <v>745</v>
      </c>
      <c r="I51" s="67"/>
      <c r="J51" s="68">
        <v>44</v>
      </c>
      <c r="K51" s="62" t="str">
        <f t="shared" si="6"/>
        <v>В71-44</v>
      </c>
      <c r="L51" s="62" t="str">
        <f t="shared" si="6"/>
        <v>151,69</v>
      </c>
      <c r="M51" s="62" t="str">
        <f t="shared" si="2"/>
        <v>86-9(71)</v>
      </c>
      <c r="N51" s="63">
        <f t="shared" si="7"/>
        <v>0</v>
      </c>
      <c r="O51" s="63">
        <f t="shared" si="7"/>
        <v>0</v>
      </c>
      <c r="P51" s="63" t="str">
        <f t="shared" si="3"/>
        <v>151,69</v>
      </c>
      <c r="Q51" s="64">
        <f t="shared" si="4"/>
        <v>1.1599999999999966</v>
      </c>
      <c r="R51" s="64" t="str">
        <f t="shared" si="5"/>
        <v>150,53</v>
      </c>
      <c r="S51" s="70"/>
      <c r="T51" s="67"/>
      <c r="U51" s="67"/>
      <c r="V51" s="67"/>
      <c r="W51" s="67"/>
      <c r="X51" s="67"/>
      <c r="Y51" s="67"/>
      <c r="Z51" s="67"/>
    </row>
    <row r="52" spans="2:26" x14ac:dyDescent="0.25">
      <c r="B52" s="60">
        <v>45</v>
      </c>
      <c r="C52" s="61"/>
      <c r="D52" s="61"/>
      <c r="E52" s="61"/>
      <c r="F52" t="s">
        <v>746</v>
      </c>
      <c r="G52" t="s">
        <v>747</v>
      </c>
      <c r="H52" t="s">
        <v>748</v>
      </c>
      <c r="I52" s="67"/>
      <c r="J52" s="68">
        <v>45</v>
      </c>
      <c r="K52" s="62" t="str">
        <f t="shared" si="6"/>
        <v>В71-45</v>
      </c>
      <c r="L52" s="62" t="str">
        <f t="shared" si="6"/>
        <v>151,25</v>
      </c>
      <c r="M52" s="62" t="str">
        <f t="shared" si="2"/>
        <v>86-9(71)</v>
      </c>
      <c r="N52" s="63">
        <f t="shared" si="7"/>
        <v>0</v>
      </c>
      <c r="O52" s="63">
        <f t="shared" si="7"/>
        <v>0</v>
      </c>
      <c r="P52" s="63" t="str">
        <f t="shared" si="3"/>
        <v>151,25</v>
      </c>
      <c r="Q52" s="64">
        <f t="shared" si="4"/>
        <v>1.9099999999999966</v>
      </c>
      <c r="R52" s="64" t="str">
        <f t="shared" si="5"/>
        <v>149,34</v>
      </c>
      <c r="S52" s="70"/>
      <c r="T52" s="67"/>
      <c r="U52" s="67"/>
      <c r="V52" s="67"/>
      <c r="W52" s="67"/>
      <c r="X52" s="67"/>
      <c r="Y52" s="67"/>
      <c r="Z52" s="67"/>
    </row>
    <row r="53" spans="2:26" x14ac:dyDescent="0.25">
      <c r="B53" s="60">
        <v>46</v>
      </c>
      <c r="C53" s="61"/>
      <c r="D53" s="61"/>
      <c r="E53" s="61"/>
      <c r="F53" t="s">
        <v>749</v>
      </c>
      <c r="G53" t="s">
        <v>415</v>
      </c>
      <c r="H53" t="s">
        <v>750</v>
      </c>
      <c r="I53" s="67"/>
      <c r="J53" s="68">
        <v>46</v>
      </c>
      <c r="K53" s="62" t="str">
        <f t="shared" si="6"/>
        <v>В71-46</v>
      </c>
      <c r="L53" s="62" t="str">
        <f t="shared" si="6"/>
        <v>151,65</v>
      </c>
      <c r="M53" s="62" t="str">
        <f t="shared" si="2"/>
        <v>86-9(71)</v>
      </c>
      <c r="N53" s="63">
        <f t="shared" si="7"/>
        <v>0</v>
      </c>
      <c r="O53" s="63">
        <f t="shared" si="7"/>
        <v>0</v>
      </c>
      <c r="P53" s="63" t="str">
        <f t="shared" si="3"/>
        <v>151,65</v>
      </c>
      <c r="Q53" s="64">
        <f t="shared" si="4"/>
        <v>1.9200000000000159</v>
      </c>
      <c r="R53" s="64" t="str">
        <f t="shared" si="5"/>
        <v>149,73</v>
      </c>
      <c r="S53" s="70"/>
      <c r="T53" s="67"/>
      <c r="U53" s="67"/>
      <c r="V53" s="67"/>
      <c r="W53" s="67"/>
      <c r="X53" s="67"/>
      <c r="Y53" s="67"/>
      <c r="Z53" s="67"/>
    </row>
    <row r="54" spans="2:26" x14ac:dyDescent="0.25">
      <c r="B54" s="60">
        <v>47</v>
      </c>
      <c r="C54" s="61"/>
      <c r="D54" s="61"/>
      <c r="E54" s="61"/>
      <c r="F54" t="s">
        <v>751</v>
      </c>
      <c r="G54" t="s">
        <v>752</v>
      </c>
      <c r="H54" t="s">
        <v>753</v>
      </c>
      <c r="I54" s="67"/>
      <c r="J54" s="68">
        <v>47</v>
      </c>
      <c r="K54" s="62" t="str">
        <f t="shared" si="6"/>
        <v>В71-47</v>
      </c>
      <c r="L54" s="62" t="str">
        <f t="shared" si="6"/>
        <v>150,80</v>
      </c>
      <c r="M54" s="62" t="str">
        <f t="shared" si="2"/>
        <v>86-9(71)</v>
      </c>
      <c r="N54" s="63">
        <f t="shared" si="7"/>
        <v>0</v>
      </c>
      <c r="O54" s="63">
        <f t="shared" si="7"/>
        <v>0</v>
      </c>
      <c r="P54" s="63" t="str">
        <f t="shared" si="3"/>
        <v>150,80</v>
      </c>
      <c r="Q54" s="64">
        <f t="shared" si="4"/>
        <v>1.8200000000000216</v>
      </c>
      <c r="R54" s="64" t="str">
        <f t="shared" si="5"/>
        <v>148,98</v>
      </c>
      <c r="S54" s="70"/>
      <c r="T54" s="67"/>
      <c r="U54" s="67"/>
      <c r="V54" s="67"/>
      <c r="W54" s="67"/>
      <c r="X54" s="67"/>
      <c r="Y54" s="67"/>
      <c r="Z54" s="67"/>
    </row>
    <row r="55" spans="2:26" x14ac:dyDescent="0.25">
      <c r="B55" s="60">
        <v>48</v>
      </c>
      <c r="C55" s="61"/>
      <c r="D55" s="61"/>
      <c r="E55" s="61"/>
      <c r="F55" t="s">
        <v>754</v>
      </c>
      <c r="G55" t="s">
        <v>755</v>
      </c>
      <c r="H55" t="s">
        <v>487</v>
      </c>
      <c r="I55" s="67"/>
      <c r="J55" s="68">
        <v>48</v>
      </c>
      <c r="K55" s="62" t="str">
        <f t="shared" si="6"/>
        <v>В71-48</v>
      </c>
      <c r="L55" s="62" t="str">
        <f t="shared" si="6"/>
        <v>150,75</v>
      </c>
      <c r="M55" s="62" t="str">
        <f t="shared" si="2"/>
        <v>86-9(71)</v>
      </c>
      <c r="N55" s="63">
        <f t="shared" si="7"/>
        <v>0</v>
      </c>
      <c r="O55" s="63">
        <f t="shared" si="7"/>
        <v>0</v>
      </c>
      <c r="P55" s="63" t="str">
        <f t="shared" si="3"/>
        <v>150,75</v>
      </c>
      <c r="Q55" s="64">
        <f t="shared" si="4"/>
        <v>1.8499999999999943</v>
      </c>
      <c r="R55" s="64" t="str">
        <f t="shared" si="5"/>
        <v>148,90</v>
      </c>
      <c r="S55" s="70"/>
      <c r="T55" s="67"/>
      <c r="U55" s="67"/>
      <c r="V55" s="67"/>
      <c r="W55" s="67"/>
      <c r="X55" s="67"/>
      <c r="Y55" s="67"/>
      <c r="Z55" s="67"/>
    </row>
    <row r="56" spans="2:26" x14ac:dyDescent="0.25">
      <c r="B56" s="60">
        <v>49</v>
      </c>
      <c r="C56" s="61"/>
      <c r="D56" s="61"/>
      <c r="E56" s="61"/>
      <c r="F56" t="s">
        <v>756</v>
      </c>
      <c r="G56" t="s">
        <v>757</v>
      </c>
      <c r="H56" t="s">
        <v>758</v>
      </c>
      <c r="I56" s="67"/>
      <c r="J56" s="68">
        <v>49</v>
      </c>
      <c r="K56" s="62" t="str">
        <f t="shared" si="6"/>
        <v>В71-49</v>
      </c>
      <c r="L56" s="62" t="str">
        <f t="shared" si="6"/>
        <v>149,04</v>
      </c>
      <c r="M56" s="62" t="str">
        <f t="shared" si="2"/>
        <v>86-9(71)</v>
      </c>
      <c r="N56" s="63">
        <f t="shared" si="7"/>
        <v>0</v>
      </c>
      <c r="O56" s="63">
        <f t="shared" si="7"/>
        <v>0</v>
      </c>
      <c r="P56" s="63" t="str">
        <f t="shared" si="3"/>
        <v>149,04</v>
      </c>
      <c r="Q56" s="64">
        <f t="shared" si="4"/>
        <v>1.5600000000000023</v>
      </c>
      <c r="R56" s="64" t="str">
        <f t="shared" si="5"/>
        <v>147,48</v>
      </c>
      <c r="S56" s="70"/>
      <c r="T56" s="67"/>
      <c r="U56" s="67"/>
      <c r="V56" s="67"/>
      <c r="W56" s="67"/>
      <c r="X56" s="67"/>
      <c r="Y56" s="67"/>
      <c r="Z56" s="67"/>
    </row>
    <row r="57" spans="2:26" x14ac:dyDescent="0.25">
      <c r="B57" s="60">
        <v>50</v>
      </c>
      <c r="C57" s="61"/>
      <c r="D57" s="61"/>
      <c r="E57" s="61"/>
      <c r="F57" t="s">
        <v>759</v>
      </c>
      <c r="G57" t="s">
        <v>479</v>
      </c>
      <c r="H57" t="s">
        <v>760</v>
      </c>
      <c r="I57" s="67"/>
      <c r="J57" s="68">
        <v>50</v>
      </c>
      <c r="K57" s="62" t="str">
        <f t="shared" si="6"/>
        <v>В71-50</v>
      </c>
      <c r="L57" s="62" t="str">
        <f t="shared" si="6"/>
        <v>149,17</v>
      </c>
      <c r="M57" s="62" t="str">
        <f t="shared" si="2"/>
        <v>86-9(71)</v>
      </c>
      <c r="N57" s="63">
        <f t="shared" si="7"/>
        <v>0</v>
      </c>
      <c r="O57" s="63">
        <f t="shared" si="7"/>
        <v>0</v>
      </c>
      <c r="P57" s="63" t="str">
        <f t="shared" si="3"/>
        <v>149,17</v>
      </c>
      <c r="Q57" s="64">
        <f t="shared" si="4"/>
        <v>2.5599999999999739</v>
      </c>
      <c r="R57" s="64" t="str">
        <f t="shared" si="5"/>
        <v>146,61</v>
      </c>
      <c r="S57" s="70"/>
      <c r="T57" s="67"/>
      <c r="U57" s="67"/>
      <c r="V57" s="67"/>
      <c r="W57" s="67"/>
      <c r="X57" s="67"/>
      <c r="Y57" s="67"/>
      <c r="Z57" s="67"/>
    </row>
    <row r="58" spans="2:26" x14ac:dyDescent="0.25">
      <c r="B58" s="60">
        <v>51</v>
      </c>
      <c r="C58" s="61"/>
      <c r="D58" s="61"/>
      <c r="E58" s="61"/>
      <c r="F58" t="s">
        <v>761</v>
      </c>
      <c r="G58" t="s">
        <v>422</v>
      </c>
      <c r="H58" t="s">
        <v>762</v>
      </c>
      <c r="I58" s="67"/>
      <c r="J58" s="68">
        <v>51</v>
      </c>
      <c r="K58" s="62" t="str">
        <f t="shared" si="6"/>
        <v>В71-51</v>
      </c>
      <c r="L58" s="62" t="str">
        <f t="shared" si="6"/>
        <v>149,49</v>
      </c>
      <c r="M58" s="62" t="str">
        <f t="shared" si="2"/>
        <v>86-9(71)</v>
      </c>
      <c r="N58" s="63">
        <f t="shared" si="7"/>
        <v>0</v>
      </c>
      <c r="O58" s="63">
        <f t="shared" si="7"/>
        <v>0</v>
      </c>
      <c r="P58" s="63" t="str">
        <f t="shared" si="3"/>
        <v>149,49</v>
      </c>
      <c r="Q58" s="64">
        <f t="shared" si="4"/>
        <v>2.5200000000000102</v>
      </c>
      <c r="R58" s="64" t="str">
        <f t="shared" si="5"/>
        <v>146,97</v>
      </c>
      <c r="S58" s="70"/>
      <c r="T58" s="67"/>
      <c r="U58" s="67"/>
      <c r="V58" s="67"/>
      <c r="W58" s="67"/>
      <c r="X58" s="67"/>
      <c r="Y58" s="67"/>
      <c r="Z58" s="67"/>
    </row>
    <row r="59" spans="2:26" x14ac:dyDescent="0.25">
      <c r="B59" s="60">
        <v>52</v>
      </c>
      <c r="C59" s="61"/>
      <c r="D59" s="61"/>
      <c r="E59" s="61"/>
      <c r="F59" t="s">
        <v>763</v>
      </c>
      <c r="G59" t="s">
        <v>764</v>
      </c>
      <c r="H59" t="s">
        <v>765</v>
      </c>
      <c r="I59" s="67"/>
      <c r="J59" s="68">
        <v>52</v>
      </c>
      <c r="K59" s="62" t="str">
        <f t="shared" si="6"/>
        <v>В71-52</v>
      </c>
      <c r="L59" s="62" t="str">
        <f t="shared" si="6"/>
        <v>148,26</v>
      </c>
      <c r="M59" s="62" t="str">
        <f t="shared" si="2"/>
        <v>86-9(71)</v>
      </c>
      <c r="N59" s="63">
        <f t="shared" si="7"/>
        <v>0</v>
      </c>
      <c r="O59" s="63">
        <f t="shared" si="7"/>
        <v>0</v>
      </c>
      <c r="P59" s="63" t="str">
        <f t="shared" si="3"/>
        <v>148,26</v>
      </c>
      <c r="Q59" s="64">
        <f t="shared" si="4"/>
        <v>2.3599999999999852</v>
      </c>
      <c r="R59" s="64" t="str">
        <f t="shared" si="5"/>
        <v>145,90</v>
      </c>
      <c r="S59" s="70"/>
      <c r="T59" s="67"/>
      <c r="U59" s="67"/>
      <c r="V59" s="67"/>
      <c r="W59" s="67"/>
      <c r="X59" s="67"/>
      <c r="Y59" s="67"/>
      <c r="Z59" s="67"/>
    </row>
    <row r="60" spans="2:26" x14ac:dyDescent="0.25">
      <c r="B60" s="60">
        <v>53</v>
      </c>
      <c r="C60" s="61"/>
      <c r="D60" s="61"/>
      <c r="E60" s="61"/>
      <c r="F60" t="s">
        <v>766</v>
      </c>
      <c r="G60" t="s">
        <v>767</v>
      </c>
      <c r="H60" t="s">
        <v>768</v>
      </c>
      <c r="I60" s="67"/>
      <c r="J60" s="68">
        <v>53</v>
      </c>
      <c r="K60" s="62" t="str">
        <f t="shared" si="6"/>
        <v>В71-53</v>
      </c>
      <c r="L60" s="62" t="str">
        <f t="shared" si="6"/>
        <v>148,40</v>
      </c>
      <c r="M60" s="62" t="str">
        <f t="shared" si="2"/>
        <v>86-9(71)</v>
      </c>
      <c r="N60" s="63">
        <f t="shared" si="7"/>
        <v>0</v>
      </c>
      <c r="O60" s="63">
        <f t="shared" si="7"/>
        <v>0</v>
      </c>
      <c r="P60" s="63" t="str">
        <f t="shared" si="3"/>
        <v>148,40</v>
      </c>
      <c r="Q60" s="64">
        <f t="shared" si="4"/>
        <v>2.5300000000000011</v>
      </c>
      <c r="R60" s="64" t="str">
        <f t="shared" si="5"/>
        <v>145,87</v>
      </c>
      <c r="S60" s="70"/>
      <c r="T60" s="67"/>
      <c r="U60" s="67"/>
      <c r="V60" s="67"/>
      <c r="W60" s="67"/>
      <c r="X60" s="67"/>
      <c r="Y60" s="67"/>
      <c r="Z60" s="67"/>
    </row>
    <row r="61" spans="2:26" x14ac:dyDescent="0.25">
      <c r="B61" s="60">
        <v>54</v>
      </c>
      <c r="C61" s="61"/>
      <c r="D61" s="61"/>
      <c r="E61" s="61"/>
      <c r="F61" t="s">
        <v>769</v>
      </c>
      <c r="G61" t="s">
        <v>770</v>
      </c>
      <c r="H61" t="s">
        <v>771</v>
      </c>
      <c r="I61" s="67"/>
      <c r="J61" s="68">
        <v>54</v>
      </c>
      <c r="K61" s="62" t="str">
        <f t="shared" si="6"/>
        <v>В71-54</v>
      </c>
      <c r="L61" s="62" t="str">
        <f t="shared" si="6"/>
        <v>147,99</v>
      </c>
      <c r="M61" s="62" t="str">
        <f t="shared" si="2"/>
        <v>86-9(71)</v>
      </c>
      <c r="N61" s="63">
        <f t="shared" si="7"/>
        <v>0</v>
      </c>
      <c r="O61" s="63">
        <f t="shared" si="7"/>
        <v>0</v>
      </c>
      <c r="P61" s="63" t="str">
        <f t="shared" si="3"/>
        <v>147,99</v>
      </c>
      <c r="Q61" s="64">
        <f t="shared" si="4"/>
        <v>1.8000000000000114</v>
      </c>
      <c r="R61" s="64" t="str">
        <f t="shared" si="5"/>
        <v>146,19</v>
      </c>
      <c r="S61" s="70"/>
      <c r="T61" s="67"/>
      <c r="U61" s="67"/>
      <c r="V61" s="67"/>
      <c r="W61" s="67"/>
      <c r="X61" s="67"/>
      <c r="Y61" s="67"/>
      <c r="Z61" s="67"/>
    </row>
    <row r="62" spans="2:26" x14ac:dyDescent="0.25">
      <c r="B62" s="60">
        <v>55</v>
      </c>
      <c r="C62" s="61"/>
      <c r="D62" s="61"/>
      <c r="E62" s="61"/>
      <c r="F62" t="s">
        <v>772</v>
      </c>
      <c r="G62" t="s">
        <v>773</v>
      </c>
      <c r="H62" t="s">
        <v>774</v>
      </c>
      <c r="I62" s="67"/>
      <c r="J62" s="68">
        <v>55</v>
      </c>
      <c r="K62" s="62" t="str">
        <f t="shared" si="6"/>
        <v>В71-55</v>
      </c>
      <c r="L62" s="62" t="str">
        <f t="shared" si="6"/>
        <v>147,23</v>
      </c>
      <c r="M62" s="62" t="str">
        <f t="shared" si="2"/>
        <v>86-9(71)</v>
      </c>
      <c r="N62" s="63">
        <f t="shared" si="7"/>
        <v>0</v>
      </c>
      <c r="O62" s="63">
        <f t="shared" si="7"/>
        <v>0</v>
      </c>
      <c r="P62" s="63" t="str">
        <f t="shared" si="3"/>
        <v>147,23</v>
      </c>
      <c r="Q62" s="64">
        <f t="shared" si="4"/>
        <v>1.8899999999999864</v>
      </c>
      <c r="R62" s="64" t="str">
        <f t="shared" si="5"/>
        <v>145,34</v>
      </c>
      <c r="S62" s="70"/>
      <c r="T62" s="67"/>
      <c r="U62" s="67"/>
      <c r="V62" s="67"/>
      <c r="W62" s="67"/>
      <c r="X62" s="67"/>
      <c r="Y62" s="67"/>
      <c r="Z62" s="67"/>
    </row>
    <row r="63" spans="2:26" x14ac:dyDescent="0.25">
      <c r="B63" s="60">
        <v>56</v>
      </c>
      <c r="C63" s="61"/>
      <c r="D63" s="61"/>
      <c r="E63" s="61"/>
      <c r="F63" t="s">
        <v>775</v>
      </c>
      <c r="G63" t="s">
        <v>439</v>
      </c>
      <c r="H63" t="s">
        <v>680</v>
      </c>
      <c r="I63" s="67"/>
      <c r="J63" s="68">
        <v>56</v>
      </c>
      <c r="K63" s="62" t="str">
        <f t="shared" si="6"/>
        <v>В71-56</v>
      </c>
      <c r="L63" s="62" t="str">
        <f t="shared" si="6"/>
        <v>148,12</v>
      </c>
      <c r="M63" s="62" t="str">
        <f t="shared" si="2"/>
        <v>86-9(71)</v>
      </c>
      <c r="N63" s="63">
        <f t="shared" si="7"/>
        <v>0</v>
      </c>
      <c r="O63" s="63">
        <f t="shared" si="7"/>
        <v>0</v>
      </c>
      <c r="P63" s="63" t="str">
        <f t="shared" si="3"/>
        <v>148,12</v>
      </c>
      <c r="Q63" s="64">
        <f t="shared" si="4"/>
        <v>1.8300000000000125</v>
      </c>
      <c r="R63" s="64" t="str">
        <f t="shared" si="5"/>
        <v>146,29</v>
      </c>
      <c r="S63" s="70"/>
      <c r="T63" s="67"/>
      <c r="U63" s="67"/>
      <c r="V63" s="67"/>
      <c r="W63" s="67"/>
      <c r="X63" s="67"/>
      <c r="Y63" s="67"/>
      <c r="Z63" s="67"/>
    </row>
    <row r="64" spans="2:26" x14ac:dyDescent="0.25">
      <c r="B64" s="60">
        <v>57</v>
      </c>
      <c r="C64" s="61"/>
      <c r="D64" s="61"/>
      <c r="E64" s="61"/>
      <c r="F64" t="s">
        <v>776</v>
      </c>
      <c r="G64" t="s">
        <v>500</v>
      </c>
      <c r="H64" t="s">
        <v>777</v>
      </c>
      <c r="I64" s="67"/>
      <c r="J64" s="68">
        <v>57</v>
      </c>
      <c r="K64" s="62" t="str">
        <f t="shared" ref="K64:L127" si="8">F64</f>
        <v>В71-57</v>
      </c>
      <c r="L64" s="62" t="str">
        <f t="shared" si="8"/>
        <v>147,81</v>
      </c>
      <c r="M64" s="62" t="str">
        <f t="shared" si="2"/>
        <v>86-9(71)</v>
      </c>
      <c r="N64" s="63">
        <f t="shared" ref="N64:O127" si="9">C64</f>
        <v>0</v>
      </c>
      <c r="O64" s="63">
        <f t="shared" si="9"/>
        <v>0</v>
      </c>
      <c r="P64" s="63" t="str">
        <f t="shared" si="3"/>
        <v>147,81</v>
      </c>
      <c r="Q64" s="64">
        <f t="shared" si="4"/>
        <v>2.6100000000000136</v>
      </c>
      <c r="R64" s="64" t="str">
        <f t="shared" si="5"/>
        <v>145,20</v>
      </c>
      <c r="S64" s="70"/>
      <c r="T64" s="67"/>
      <c r="U64" s="67"/>
      <c r="V64" s="67"/>
      <c r="W64" s="67"/>
      <c r="X64" s="67"/>
      <c r="Y64" s="67"/>
      <c r="Z64" s="67"/>
    </row>
    <row r="65" spans="2:26" x14ac:dyDescent="0.25">
      <c r="B65" s="60">
        <v>58</v>
      </c>
      <c r="C65" s="61"/>
      <c r="D65" s="61"/>
      <c r="E65" s="61"/>
      <c r="F65" t="s">
        <v>778</v>
      </c>
      <c r="G65" t="s">
        <v>779</v>
      </c>
      <c r="H65" t="s">
        <v>780</v>
      </c>
      <c r="I65" s="67"/>
      <c r="J65" s="68">
        <v>58</v>
      </c>
      <c r="K65" s="62" t="str">
        <f t="shared" si="8"/>
        <v>В71-58</v>
      </c>
      <c r="L65" s="62" t="str">
        <f t="shared" si="8"/>
        <v>145,19</v>
      </c>
      <c r="M65" s="62" t="str">
        <f t="shared" si="2"/>
        <v>86-9(71)</v>
      </c>
      <c r="N65" s="63">
        <f t="shared" si="9"/>
        <v>0</v>
      </c>
      <c r="O65" s="63">
        <f t="shared" si="9"/>
        <v>0</v>
      </c>
      <c r="P65" s="63" t="str">
        <f t="shared" si="3"/>
        <v>145,19</v>
      </c>
      <c r="Q65" s="64">
        <f t="shared" si="4"/>
        <v>1.5799999999999841</v>
      </c>
      <c r="R65" s="64" t="str">
        <f t="shared" si="5"/>
        <v>143,61</v>
      </c>
      <c r="S65" s="70"/>
      <c r="T65" s="67"/>
      <c r="U65" s="67"/>
      <c r="V65" s="67"/>
      <c r="W65" s="67"/>
      <c r="X65" s="67"/>
      <c r="Y65" s="67"/>
      <c r="Z65" s="67"/>
    </row>
    <row r="66" spans="2:26" x14ac:dyDescent="0.25">
      <c r="B66" s="60">
        <v>59</v>
      </c>
      <c r="C66" s="61"/>
      <c r="D66" s="61"/>
      <c r="E66" s="61"/>
      <c r="F66" t="s">
        <v>781</v>
      </c>
      <c r="G66" t="s">
        <v>782</v>
      </c>
      <c r="H66" t="s">
        <v>783</v>
      </c>
      <c r="I66" s="67"/>
      <c r="J66" s="68">
        <v>59</v>
      </c>
      <c r="K66" s="62" t="str">
        <f t="shared" si="8"/>
        <v>В71-59</v>
      </c>
      <c r="L66" s="62" t="str">
        <f t="shared" si="8"/>
        <v>145,29</v>
      </c>
      <c r="M66" s="62" t="str">
        <f t="shared" si="2"/>
        <v>86-9(71)</v>
      </c>
      <c r="N66" s="63">
        <f t="shared" si="9"/>
        <v>0</v>
      </c>
      <c r="O66" s="63">
        <f t="shared" si="9"/>
        <v>0</v>
      </c>
      <c r="P66" s="63" t="str">
        <f t="shared" si="3"/>
        <v>145,29</v>
      </c>
      <c r="Q66" s="64">
        <f t="shared" si="4"/>
        <v>1.7800000000000011</v>
      </c>
      <c r="R66" s="64" t="str">
        <f t="shared" si="5"/>
        <v>143,51</v>
      </c>
      <c r="S66" s="70"/>
      <c r="T66" s="67"/>
      <c r="U66" s="67"/>
      <c r="V66" s="67"/>
      <c r="W66" s="67"/>
      <c r="X66" s="67"/>
      <c r="Y66" s="67"/>
      <c r="Z66" s="67"/>
    </row>
    <row r="67" spans="2:26" x14ac:dyDescent="0.25">
      <c r="B67" s="60">
        <v>60</v>
      </c>
      <c r="C67" s="61"/>
      <c r="D67" s="61"/>
      <c r="E67" s="61"/>
      <c r="F67" t="s">
        <v>784</v>
      </c>
      <c r="G67" t="s">
        <v>397</v>
      </c>
      <c r="H67" t="s">
        <v>785</v>
      </c>
      <c r="I67" s="67"/>
      <c r="J67" s="68">
        <v>60</v>
      </c>
      <c r="K67" s="62" t="str">
        <f t="shared" si="8"/>
        <v>В71-60</v>
      </c>
      <c r="L67" s="62" t="str">
        <f t="shared" si="8"/>
        <v>147,25</v>
      </c>
      <c r="M67" s="62" t="str">
        <f t="shared" si="2"/>
        <v>86-9(71)</v>
      </c>
      <c r="N67" s="63">
        <f t="shared" si="9"/>
        <v>0</v>
      </c>
      <c r="O67" s="63">
        <f t="shared" si="9"/>
        <v>0</v>
      </c>
      <c r="P67" s="63" t="str">
        <f t="shared" si="3"/>
        <v>147,25</v>
      </c>
      <c r="Q67" s="64">
        <f t="shared" si="4"/>
        <v>1.7299999999999898</v>
      </c>
      <c r="R67" s="64" t="str">
        <f t="shared" si="5"/>
        <v>145,52</v>
      </c>
      <c r="S67" s="70"/>
      <c r="T67" s="67"/>
      <c r="U67" s="67"/>
      <c r="V67" s="67"/>
      <c r="W67" s="67"/>
      <c r="X67" s="67"/>
      <c r="Y67" s="67"/>
      <c r="Z67" s="67"/>
    </row>
    <row r="68" spans="2:26" x14ac:dyDescent="0.25">
      <c r="B68" s="60">
        <v>61</v>
      </c>
      <c r="C68" s="61"/>
      <c r="D68" s="61"/>
      <c r="E68" s="61"/>
      <c r="F68" t="s">
        <v>786</v>
      </c>
      <c r="G68" t="s">
        <v>787</v>
      </c>
      <c r="H68" t="s">
        <v>788</v>
      </c>
      <c r="I68" s="67"/>
      <c r="J68" s="68">
        <v>61</v>
      </c>
      <c r="K68" s="62" t="str">
        <f t="shared" si="8"/>
        <v>В71-61</v>
      </c>
      <c r="L68" s="62" t="str">
        <f t="shared" si="8"/>
        <v>148,02</v>
      </c>
      <c r="M68" s="62" t="str">
        <f t="shared" si="2"/>
        <v>86-9(71)</v>
      </c>
      <c r="N68" s="63">
        <f t="shared" si="9"/>
        <v>0</v>
      </c>
      <c r="O68" s="63">
        <f t="shared" si="9"/>
        <v>0</v>
      </c>
      <c r="P68" s="63" t="str">
        <f t="shared" si="3"/>
        <v>148,02</v>
      </c>
      <c r="Q68" s="64">
        <f t="shared" si="4"/>
        <v>1.9099999999999966</v>
      </c>
      <c r="R68" s="64" t="str">
        <f t="shared" si="5"/>
        <v>146,11</v>
      </c>
      <c r="S68" s="70"/>
      <c r="T68" s="67"/>
      <c r="U68" s="67"/>
      <c r="V68" s="67"/>
      <c r="W68" s="67"/>
      <c r="X68" s="67"/>
      <c r="Y68" s="67"/>
      <c r="Z68" s="67"/>
    </row>
    <row r="69" spans="2:26" x14ac:dyDescent="0.25">
      <c r="B69" s="60">
        <v>62</v>
      </c>
      <c r="C69" s="61"/>
      <c r="D69" s="61"/>
      <c r="E69" s="61"/>
      <c r="I69" s="67"/>
      <c r="J69" s="68">
        <v>62</v>
      </c>
      <c r="K69" s="62">
        <f t="shared" si="8"/>
        <v>0</v>
      </c>
      <c r="L69" s="62">
        <f t="shared" si="8"/>
        <v>0</v>
      </c>
      <c r="M69" s="62" t="str">
        <f t="shared" si="2"/>
        <v>86-9(71)</v>
      </c>
      <c r="N69" s="63">
        <f t="shared" si="9"/>
        <v>0</v>
      </c>
      <c r="O69" s="63">
        <f t="shared" si="9"/>
        <v>0</v>
      </c>
      <c r="P69" s="63">
        <f t="shared" si="3"/>
        <v>0</v>
      </c>
      <c r="Q69" s="64">
        <f t="shared" si="4"/>
        <v>0</v>
      </c>
      <c r="R69" s="64">
        <f t="shared" si="5"/>
        <v>0</v>
      </c>
      <c r="S69" s="70"/>
      <c r="T69" s="67"/>
      <c r="U69" s="67"/>
      <c r="V69" s="67"/>
      <c r="W69" s="67"/>
      <c r="X69" s="67"/>
      <c r="Y69" s="67"/>
      <c r="Z69" s="67"/>
    </row>
    <row r="70" spans="2:26" x14ac:dyDescent="0.25">
      <c r="B70" s="60">
        <v>63</v>
      </c>
      <c r="C70" s="61"/>
      <c r="D70" s="61"/>
      <c r="E70" s="61"/>
      <c r="I70" s="67"/>
      <c r="J70" s="68">
        <v>63</v>
      </c>
      <c r="K70" s="62">
        <f t="shared" si="8"/>
        <v>0</v>
      </c>
      <c r="L70" s="62">
        <f t="shared" si="8"/>
        <v>0</v>
      </c>
      <c r="M70" s="62" t="str">
        <f t="shared" si="2"/>
        <v>86-9(71)</v>
      </c>
      <c r="N70" s="63">
        <f t="shared" si="9"/>
        <v>0</v>
      </c>
      <c r="O70" s="63">
        <f t="shared" si="9"/>
        <v>0</v>
      </c>
      <c r="P70" s="63">
        <f t="shared" si="3"/>
        <v>0</v>
      </c>
      <c r="Q70" s="64">
        <f t="shared" si="4"/>
        <v>0</v>
      </c>
      <c r="R70" s="64">
        <f t="shared" si="5"/>
        <v>0</v>
      </c>
      <c r="S70" s="70"/>
      <c r="T70" s="67"/>
      <c r="U70" s="67"/>
      <c r="V70" s="67"/>
      <c r="W70" s="67"/>
      <c r="X70" s="67"/>
      <c r="Y70" s="67"/>
      <c r="Z70" s="67"/>
    </row>
    <row r="71" spans="2:26" x14ac:dyDescent="0.25">
      <c r="B71" s="60">
        <v>64</v>
      </c>
      <c r="C71" s="61"/>
      <c r="D71" s="61"/>
      <c r="E71" s="61"/>
      <c r="I71" s="67"/>
      <c r="J71" s="68">
        <v>64</v>
      </c>
      <c r="K71" s="62">
        <f t="shared" si="8"/>
        <v>0</v>
      </c>
      <c r="L71" s="62">
        <f t="shared" si="8"/>
        <v>0</v>
      </c>
      <c r="M71" s="62" t="str">
        <f t="shared" si="2"/>
        <v>86-9(71)</v>
      </c>
      <c r="N71" s="63">
        <f t="shared" si="9"/>
        <v>0</v>
      </c>
      <c r="O71" s="63">
        <f t="shared" si="9"/>
        <v>0</v>
      </c>
      <c r="P71" s="63">
        <f t="shared" si="3"/>
        <v>0</v>
      </c>
      <c r="Q71" s="64">
        <f t="shared" si="4"/>
        <v>0</v>
      </c>
      <c r="R71" s="64">
        <f t="shared" si="5"/>
        <v>0</v>
      </c>
      <c r="S71" s="70"/>
      <c r="T71" s="67"/>
      <c r="U71" s="67"/>
      <c r="V71" s="67"/>
      <c r="W71" s="67"/>
      <c r="X71" s="67"/>
      <c r="Y71" s="67"/>
      <c r="Z71" s="67"/>
    </row>
    <row r="72" spans="2:26" x14ac:dyDescent="0.25">
      <c r="B72" s="60">
        <v>65</v>
      </c>
      <c r="C72" s="61"/>
      <c r="D72" s="61"/>
      <c r="E72" s="61"/>
      <c r="I72" s="67"/>
      <c r="J72" s="68">
        <v>65</v>
      </c>
      <c r="K72" s="62">
        <f t="shared" si="8"/>
        <v>0</v>
      </c>
      <c r="L72" s="62">
        <f t="shared" si="8"/>
        <v>0</v>
      </c>
      <c r="M72" s="62" t="str">
        <f t="shared" si="2"/>
        <v>86-9(71)</v>
      </c>
      <c r="N72" s="63">
        <f t="shared" si="9"/>
        <v>0</v>
      </c>
      <c r="O72" s="63">
        <f t="shared" si="9"/>
        <v>0</v>
      </c>
      <c r="P72" s="63">
        <f t="shared" si="3"/>
        <v>0</v>
      </c>
      <c r="Q72" s="64">
        <f t="shared" si="4"/>
        <v>0</v>
      </c>
      <c r="R72" s="64">
        <f t="shared" si="5"/>
        <v>0</v>
      </c>
      <c r="S72" s="70"/>
      <c r="T72" s="67"/>
      <c r="U72" s="67"/>
      <c r="V72" s="67"/>
      <c r="W72" s="67"/>
      <c r="X72" s="67"/>
      <c r="Y72" s="67"/>
      <c r="Z72" s="67"/>
    </row>
    <row r="73" spans="2:26" x14ac:dyDescent="0.25">
      <c r="B73" s="60">
        <v>66</v>
      </c>
      <c r="C73" s="61"/>
      <c r="D73" s="61"/>
      <c r="E73" s="61"/>
      <c r="I73" s="67"/>
      <c r="J73" s="68">
        <v>66</v>
      </c>
      <c r="K73" s="62">
        <f t="shared" si="8"/>
        <v>0</v>
      </c>
      <c r="L73" s="62">
        <f t="shared" si="8"/>
        <v>0</v>
      </c>
      <c r="M73" s="62" t="str">
        <f t="shared" ref="M73:M136" si="10">$L$2</f>
        <v>86-9(71)</v>
      </c>
      <c r="N73" s="63">
        <f t="shared" si="9"/>
        <v>0</v>
      </c>
      <c r="O73" s="63">
        <f t="shared" si="9"/>
        <v>0</v>
      </c>
      <c r="P73" s="63">
        <f t="shared" ref="P73:P136" si="11">L73</f>
        <v>0</v>
      </c>
      <c r="Q73" s="64">
        <f t="shared" ref="Q73:Q136" si="12">P73-R73</f>
        <v>0</v>
      </c>
      <c r="R73" s="64">
        <f t="shared" ref="R73:R136" si="13">H73</f>
        <v>0</v>
      </c>
      <c r="S73" s="70"/>
      <c r="T73" s="67"/>
      <c r="U73" s="67"/>
      <c r="V73" s="67"/>
      <c r="W73" s="67"/>
      <c r="X73" s="67"/>
      <c r="Y73" s="67"/>
      <c r="Z73" s="67"/>
    </row>
    <row r="74" spans="2:26" x14ac:dyDescent="0.25">
      <c r="B74" s="60">
        <v>67</v>
      </c>
      <c r="C74" s="61"/>
      <c r="D74" s="61"/>
      <c r="E74" s="61"/>
      <c r="I74" s="67"/>
      <c r="J74" s="68">
        <v>67</v>
      </c>
      <c r="K74" s="62">
        <f t="shared" si="8"/>
        <v>0</v>
      </c>
      <c r="L74" s="62">
        <f t="shared" si="8"/>
        <v>0</v>
      </c>
      <c r="M74" s="62" t="str">
        <f t="shared" si="10"/>
        <v>86-9(71)</v>
      </c>
      <c r="N74" s="63">
        <f t="shared" si="9"/>
        <v>0</v>
      </c>
      <c r="O74" s="63">
        <f t="shared" si="9"/>
        <v>0</v>
      </c>
      <c r="P74" s="63">
        <f t="shared" si="11"/>
        <v>0</v>
      </c>
      <c r="Q74" s="64">
        <f t="shared" si="12"/>
        <v>0</v>
      </c>
      <c r="R74" s="64">
        <f t="shared" si="13"/>
        <v>0</v>
      </c>
      <c r="S74" s="70"/>
      <c r="T74" s="67"/>
      <c r="U74" s="67"/>
      <c r="V74" s="67"/>
      <c r="W74" s="67"/>
      <c r="X74" s="67"/>
      <c r="Y74" s="67"/>
      <c r="Z74" s="67"/>
    </row>
    <row r="75" spans="2:26" x14ac:dyDescent="0.25">
      <c r="B75" s="60">
        <v>68</v>
      </c>
      <c r="C75" s="61"/>
      <c r="D75" s="61"/>
      <c r="E75" s="61"/>
      <c r="I75" s="67"/>
      <c r="J75" s="68">
        <v>68</v>
      </c>
      <c r="K75" s="62">
        <f t="shared" si="8"/>
        <v>0</v>
      </c>
      <c r="L75" s="62">
        <f t="shared" si="8"/>
        <v>0</v>
      </c>
      <c r="M75" s="62" t="str">
        <f t="shared" si="10"/>
        <v>86-9(71)</v>
      </c>
      <c r="N75" s="63">
        <f t="shared" si="9"/>
        <v>0</v>
      </c>
      <c r="O75" s="63">
        <f t="shared" si="9"/>
        <v>0</v>
      </c>
      <c r="P75" s="63">
        <f t="shared" si="11"/>
        <v>0</v>
      </c>
      <c r="Q75" s="64">
        <f t="shared" si="12"/>
        <v>0</v>
      </c>
      <c r="R75" s="64">
        <f t="shared" si="13"/>
        <v>0</v>
      </c>
      <c r="S75" s="70"/>
      <c r="T75" s="67"/>
      <c r="U75" s="67"/>
      <c r="V75" s="67"/>
      <c r="W75" s="67"/>
      <c r="X75" s="67"/>
      <c r="Y75" s="67"/>
      <c r="Z75" s="67"/>
    </row>
    <row r="76" spans="2:26" x14ac:dyDescent="0.25">
      <c r="B76" s="60">
        <v>69</v>
      </c>
      <c r="C76" s="61"/>
      <c r="D76" s="61"/>
      <c r="E76" s="61"/>
      <c r="I76" s="67"/>
      <c r="J76" s="68">
        <v>69</v>
      </c>
      <c r="K76" s="62">
        <f t="shared" si="8"/>
        <v>0</v>
      </c>
      <c r="L76" s="62">
        <f t="shared" si="8"/>
        <v>0</v>
      </c>
      <c r="M76" s="62" t="str">
        <f t="shared" si="10"/>
        <v>86-9(71)</v>
      </c>
      <c r="N76" s="63">
        <f t="shared" si="9"/>
        <v>0</v>
      </c>
      <c r="O76" s="63">
        <f t="shared" si="9"/>
        <v>0</v>
      </c>
      <c r="P76" s="63">
        <f t="shared" si="11"/>
        <v>0</v>
      </c>
      <c r="Q76" s="64">
        <f t="shared" si="12"/>
        <v>0</v>
      </c>
      <c r="R76" s="64">
        <f t="shared" si="13"/>
        <v>0</v>
      </c>
      <c r="S76" s="70"/>
      <c r="T76" s="67"/>
      <c r="U76" s="67"/>
      <c r="V76" s="67"/>
      <c r="W76" s="67"/>
      <c r="X76" s="67"/>
      <c r="Y76" s="67"/>
      <c r="Z76" s="67"/>
    </row>
    <row r="77" spans="2:26" x14ac:dyDescent="0.25">
      <c r="B77" s="60">
        <v>70</v>
      </c>
      <c r="C77" s="61"/>
      <c r="D77" s="61"/>
      <c r="E77" s="61"/>
      <c r="I77" s="67"/>
      <c r="J77" s="68">
        <v>70</v>
      </c>
      <c r="K77" s="62">
        <f t="shared" si="8"/>
        <v>0</v>
      </c>
      <c r="L77" s="62">
        <f t="shared" si="8"/>
        <v>0</v>
      </c>
      <c r="M77" s="62" t="str">
        <f t="shared" si="10"/>
        <v>86-9(71)</v>
      </c>
      <c r="N77" s="63">
        <f t="shared" si="9"/>
        <v>0</v>
      </c>
      <c r="O77" s="63">
        <f t="shared" si="9"/>
        <v>0</v>
      </c>
      <c r="P77" s="63">
        <f t="shared" si="11"/>
        <v>0</v>
      </c>
      <c r="Q77" s="64">
        <f t="shared" si="12"/>
        <v>0</v>
      </c>
      <c r="R77" s="64">
        <f t="shared" si="13"/>
        <v>0</v>
      </c>
      <c r="S77" s="70"/>
      <c r="T77" s="67"/>
      <c r="U77" s="67"/>
      <c r="V77" s="67"/>
      <c r="W77" s="67"/>
      <c r="X77" s="67"/>
      <c r="Y77" s="67"/>
      <c r="Z77" s="67"/>
    </row>
    <row r="78" spans="2:26" x14ac:dyDescent="0.25">
      <c r="B78" s="60">
        <v>71</v>
      </c>
      <c r="C78" s="61"/>
      <c r="D78" s="61"/>
      <c r="E78" s="61"/>
      <c r="I78" s="67"/>
      <c r="J78" s="68">
        <v>71</v>
      </c>
      <c r="K78" s="62">
        <f t="shared" si="8"/>
        <v>0</v>
      </c>
      <c r="L78" s="62">
        <f t="shared" si="8"/>
        <v>0</v>
      </c>
      <c r="M78" s="62" t="str">
        <f t="shared" si="10"/>
        <v>86-9(71)</v>
      </c>
      <c r="N78" s="63">
        <f t="shared" si="9"/>
        <v>0</v>
      </c>
      <c r="O78" s="63">
        <f t="shared" si="9"/>
        <v>0</v>
      </c>
      <c r="P78" s="63">
        <f t="shared" si="11"/>
        <v>0</v>
      </c>
      <c r="Q78" s="64">
        <f t="shared" si="12"/>
        <v>0</v>
      </c>
      <c r="R78" s="64">
        <f t="shared" si="13"/>
        <v>0</v>
      </c>
      <c r="S78" s="70"/>
      <c r="T78" s="67"/>
      <c r="U78" s="67"/>
      <c r="V78" s="67"/>
      <c r="W78" s="67"/>
      <c r="X78" s="67"/>
      <c r="Y78" s="67"/>
      <c r="Z78" s="67"/>
    </row>
    <row r="79" spans="2:26" x14ac:dyDescent="0.25">
      <c r="B79" s="60">
        <v>72</v>
      </c>
      <c r="C79" s="61"/>
      <c r="D79" s="61"/>
      <c r="E79" s="61"/>
      <c r="I79" s="67"/>
      <c r="J79" s="68">
        <v>72</v>
      </c>
      <c r="K79" s="62">
        <f t="shared" si="8"/>
        <v>0</v>
      </c>
      <c r="L79" s="62">
        <f t="shared" si="8"/>
        <v>0</v>
      </c>
      <c r="M79" s="62" t="str">
        <f t="shared" si="10"/>
        <v>86-9(71)</v>
      </c>
      <c r="N79" s="63">
        <f t="shared" si="9"/>
        <v>0</v>
      </c>
      <c r="O79" s="63">
        <f t="shared" si="9"/>
        <v>0</v>
      </c>
      <c r="P79" s="63">
        <f t="shared" si="11"/>
        <v>0</v>
      </c>
      <c r="Q79" s="64">
        <f t="shared" si="12"/>
        <v>0</v>
      </c>
      <c r="R79" s="64">
        <f t="shared" si="13"/>
        <v>0</v>
      </c>
      <c r="S79" s="70"/>
      <c r="T79" s="67"/>
      <c r="U79" s="67"/>
      <c r="V79" s="67"/>
      <c r="W79" s="67"/>
      <c r="X79" s="67"/>
      <c r="Y79" s="67"/>
      <c r="Z79" s="67"/>
    </row>
    <row r="80" spans="2:26" x14ac:dyDescent="0.25">
      <c r="B80" s="60">
        <v>73</v>
      </c>
      <c r="C80" s="61"/>
      <c r="D80" s="61"/>
      <c r="E80" s="61"/>
      <c r="I80" s="67"/>
      <c r="J80" s="68">
        <v>73</v>
      </c>
      <c r="K80" s="62">
        <f t="shared" si="8"/>
        <v>0</v>
      </c>
      <c r="L80" s="62">
        <f t="shared" si="8"/>
        <v>0</v>
      </c>
      <c r="M80" s="62" t="str">
        <f t="shared" si="10"/>
        <v>86-9(71)</v>
      </c>
      <c r="N80" s="63">
        <f t="shared" si="9"/>
        <v>0</v>
      </c>
      <c r="O80" s="63">
        <f t="shared" si="9"/>
        <v>0</v>
      </c>
      <c r="P80" s="63">
        <f t="shared" si="11"/>
        <v>0</v>
      </c>
      <c r="Q80" s="64">
        <f t="shared" si="12"/>
        <v>0</v>
      </c>
      <c r="R80" s="64">
        <f t="shared" si="13"/>
        <v>0</v>
      </c>
      <c r="S80" s="70"/>
      <c r="T80" s="67"/>
      <c r="U80" s="67"/>
      <c r="V80" s="67"/>
      <c r="W80" s="67"/>
      <c r="X80" s="67"/>
      <c r="Y80" s="67"/>
      <c r="Z80" s="67"/>
    </row>
    <row r="81" spans="2:26" x14ac:dyDescent="0.25">
      <c r="B81" s="60">
        <v>74</v>
      </c>
      <c r="C81" s="61"/>
      <c r="D81" s="61"/>
      <c r="E81" s="61"/>
      <c r="I81" s="67"/>
      <c r="J81" s="68">
        <v>74</v>
      </c>
      <c r="K81" s="62">
        <f t="shared" si="8"/>
        <v>0</v>
      </c>
      <c r="L81" s="62">
        <f t="shared" si="8"/>
        <v>0</v>
      </c>
      <c r="M81" s="62" t="str">
        <f t="shared" si="10"/>
        <v>86-9(71)</v>
      </c>
      <c r="N81" s="63">
        <f t="shared" si="9"/>
        <v>0</v>
      </c>
      <c r="O81" s="63">
        <f t="shared" si="9"/>
        <v>0</v>
      </c>
      <c r="P81" s="63">
        <f t="shared" si="11"/>
        <v>0</v>
      </c>
      <c r="Q81" s="64">
        <f t="shared" si="12"/>
        <v>0</v>
      </c>
      <c r="R81" s="64">
        <f t="shared" si="13"/>
        <v>0</v>
      </c>
      <c r="S81" s="70"/>
      <c r="T81" s="67"/>
      <c r="U81" s="67"/>
      <c r="V81" s="67"/>
      <c r="W81" s="67"/>
      <c r="X81" s="67"/>
      <c r="Y81" s="67"/>
      <c r="Z81" s="67"/>
    </row>
    <row r="82" spans="2:26" x14ac:dyDescent="0.25">
      <c r="B82" s="60">
        <v>75</v>
      </c>
      <c r="C82" s="61"/>
      <c r="D82" s="61"/>
      <c r="E82" s="61"/>
      <c r="I82" s="67"/>
      <c r="J82" s="68">
        <v>75</v>
      </c>
      <c r="K82" s="62">
        <f t="shared" si="8"/>
        <v>0</v>
      </c>
      <c r="L82" s="62">
        <f t="shared" si="8"/>
        <v>0</v>
      </c>
      <c r="M82" s="62" t="str">
        <f t="shared" si="10"/>
        <v>86-9(71)</v>
      </c>
      <c r="N82" s="63">
        <f t="shared" si="9"/>
        <v>0</v>
      </c>
      <c r="O82" s="63">
        <f t="shared" si="9"/>
        <v>0</v>
      </c>
      <c r="P82" s="63">
        <f t="shared" si="11"/>
        <v>0</v>
      </c>
      <c r="Q82" s="64">
        <f t="shared" si="12"/>
        <v>0</v>
      </c>
      <c r="R82" s="64">
        <f t="shared" si="13"/>
        <v>0</v>
      </c>
      <c r="S82" s="70"/>
      <c r="T82" s="67"/>
      <c r="U82" s="67"/>
      <c r="V82" s="67"/>
      <c r="W82" s="67"/>
      <c r="X82" s="67"/>
      <c r="Y82" s="67"/>
      <c r="Z82" s="67"/>
    </row>
    <row r="83" spans="2:26" x14ac:dyDescent="0.25">
      <c r="B83" s="60">
        <v>76</v>
      </c>
      <c r="C83" s="61"/>
      <c r="D83" s="61"/>
      <c r="E83" s="61"/>
      <c r="I83" s="67"/>
      <c r="J83" s="68">
        <v>76</v>
      </c>
      <c r="K83" s="62">
        <f t="shared" si="8"/>
        <v>0</v>
      </c>
      <c r="L83" s="62">
        <f t="shared" si="8"/>
        <v>0</v>
      </c>
      <c r="M83" s="62" t="str">
        <f t="shared" si="10"/>
        <v>86-9(71)</v>
      </c>
      <c r="N83" s="63">
        <f t="shared" si="9"/>
        <v>0</v>
      </c>
      <c r="O83" s="63">
        <f t="shared" si="9"/>
        <v>0</v>
      </c>
      <c r="P83" s="63">
        <f t="shared" si="11"/>
        <v>0</v>
      </c>
      <c r="Q83" s="64">
        <f t="shared" si="12"/>
        <v>0</v>
      </c>
      <c r="R83" s="64">
        <f t="shared" si="13"/>
        <v>0</v>
      </c>
      <c r="S83" s="70"/>
      <c r="T83" s="67"/>
      <c r="U83" s="67"/>
      <c r="V83" s="67"/>
      <c r="W83" s="67"/>
      <c r="X83" s="67"/>
      <c r="Y83" s="67"/>
      <c r="Z83" s="67"/>
    </row>
    <row r="84" spans="2:26" x14ac:dyDescent="0.25">
      <c r="B84" s="60">
        <v>77</v>
      </c>
      <c r="C84" s="61"/>
      <c r="D84" s="61"/>
      <c r="E84" s="61"/>
      <c r="I84" s="67"/>
      <c r="J84" s="68">
        <v>77</v>
      </c>
      <c r="K84" s="62">
        <f t="shared" si="8"/>
        <v>0</v>
      </c>
      <c r="L84" s="62">
        <f t="shared" si="8"/>
        <v>0</v>
      </c>
      <c r="M84" s="62" t="str">
        <f t="shared" si="10"/>
        <v>86-9(71)</v>
      </c>
      <c r="N84" s="63">
        <f t="shared" si="9"/>
        <v>0</v>
      </c>
      <c r="O84" s="63">
        <f t="shared" si="9"/>
        <v>0</v>
      </c>
      <c r="P84" s="63">
        <f t="shared" si="11"/>
        <v>0</v>
      </c>
      <c r="Q84" s="64">
        <f t="shared" si="12"/>
        <v>0</v>
      </c>
      <c r="R84" s="64">
        <f t="shared" si="13"/>
        <v>0</v>
      </c>
      <c r="S84" s="70"/>
      <c r="T84" s="67"/>
      <c r="U84" s="67"/>
      <c r="V84" s="67"/>
      <c r="W84" s="67"/>
      <c r="X84" s="67"/>
      <c r="Y84" s="67"/>
      <c r="Z84" s="67"/>
    </row>
    <row r="85" spans="2:26" x14ac:dyDescent="0.25">
      <c r="B85" s="60">
        <v>78</v>
      </c>
      <c r="C85" s="61"/>
      <c r="D85" s="61"/>
      <c r="E85" s="61"/>
      <c r="I85" s="67"/>
      <c r="J85" s="68">
        <v>78</v>
      </c>
      <c r="K85" s="62">
        <f t="shared" si="8"/>
        <v>0</v>
      </c>
      <c r="L85" s="62">
        <f t="shared" si="8"/>
        <v>0</v>
      </c>
      <c r="M85" s="62" t="str">
        <f t="shared" si="10"/>
        <v>86-9(71)</v>
      </c>
      <c r="N85" s="63">
        <f t="shared" si="9"/>
        <v>0</v>
      </c>
      <c r="O85" s="63">
        <f t="shared" si="9"/>
        <v>0</v>
      </c>
      <c r="P85" s="63">
        <f t="shared" si="11"/>
        <v>0</v>
      </c>
      <c r="Q85" s="64">
        <f t="shared" si="12"/>
        <v>0</v>
      </c>
      <c r="R85" s="64">
        <f t="shared" si="13"/>
        <v>0</v>
      </c>
      <c r="S85" s="70"/>
      <c r="T85" s="67"/>
      <c r="U85" s="67"/>
      <c r="V85" s="67"/>
      <c r="W85" s="67"/>
      <c r="X85" s="67"/>
      <c r="Y85" s="67"/>
      <c r="Z85" s="67"/>
    </row>
    <row r="86" spans="2:26" x14ac:dyDescent="0.25">
      <c r="B86" s="60">
        <v>79</v>
      </c>
      <c r="C86" s="61"/>
      <c r="D86" s="61"/>
      <c r="E86" s="61"/>
      <c r="I86" s="67"/>
      <c r="J86" s="68">
        <v>79</v>
      </c>
      <c r="K86" s="62">
        <f t="shared" si="8"/>
        <v>0</v>
      </c>
      <c r="L86" s="62">
        <f t="shared" si="8"/>
        <v>0</v>
      </c>
      <c r="M86" s="62" t="str">
        <f t="shared" si="10"/>
        <v>86-9(71)</v>
      </c>
      <c r="N86" s="63">
        <f t="shared" si="9"/>
        <v>0</v>
      </c>
      <c r="O86" s="63">
        <f t="shared" si="9"/>
        <v>0</v>
      </c>
      <c r="P86" s="63">
        <f t="shared" si="11"/>
        <v>0</v>
      </c>
      <c r="Q86" s="64">
        <f t="shared" si="12"/>
        <v>0</v>
      </c>
      <c r="R86" s="64">
        <f t="shared" si="13"/>
        <v>0</v>
      </c>
      <c r="S86" s="70"/>
      <c r="T86" s="67"/>
      <c r="U86" s="67"/>
      <c r="V86" s="67"/>
      <c r="W86" s="67"/>
      <c r="X86" s="67"/>
      <c r="Y86" s="67"/>
      <c r="Z86" s="67"/>
    </row>
    <row r="87" spans="2:26" x14ac:dyDescent="0.25">
      <c r="B87" s="60">
        <v>80</v>
      </c>
      <c r="C87" s="61"/>
      <c r="D87" s="61"/>
      <c r="E87" s="61"/>
      <c r="I87" s="67"/>
      <c r="J87" s="68">
        <v>80</v>
      </c>
      <c r="K87" s="62">
        <f t="shared" si="8"/>
        <v>0</v>
      </c>
      <c r="L87" s="62">
        <f t="shared" si="8"/>
        <v>0</v>
      </c>
      <c r="M87" s="62" t="str">
        <f t="shared" si="10"/>
        <v>86-9(71)</v>
      </c>
      <c r="N87" s="63">
        <f t="shared" si="9"/>
        <v>0</v>
      </c>
      <c r="O87" s="63">
        <f t="shared" si="9"/>
        <v>0</v>
      </c>
      <c r="P87" s="63">
        <f t="shared" si="11"/>
        <v>0</v>
      </c>
      <c r="Q87" s="64">
        <f t="shared" si="12"/>
        <v>0</v>
      </c>
      <c r="R87" s="64">
        <f t="shared" si="13"/>
        <v>0</v>
      </c>
      <c r="S87" s="70"/>
      <c r="T87" s="67"/>
      <c r="U87" s="67"/>
      <c r="V87" s="67"/>
      <c r="W87" s="67"/>
      <c r="X87" s="67"/>
      <c r="Y87" s="67"/>
      <c r="Z87" s="67"/>
    </row>
    <row r="88" spans="2:26" x14ac:dyDescent="0.25">
      <c r="B88" s="60">
        <v>81</v>
      </c>
      <c r="C88" s="61"/>
      <c r="D88" s="61"/>
      <c r="E88" s="61"/>
      <c r="I88" s="67"/>
      <c r="J88" s="68">
        <v>81</v>
      </c>
      <c r="K88" s="62">
        <f t="shared" si="8"/>
        <v>0</v>
      </c>
      <c r="L88" s="62">
        <f t="shared" si="8"/>
        <v>0</v>
      </c>
      <c r="M88" s="62" t="str">
        <f t="shared" si="10"/>
        <v>86-9(71)</v>
      </c>
      <c r="N88" s="63">
        <f t="shared" si="9"/>
        <v>0</v>
      </c>
      <c r="O88" s="63">
        <f t="shared" si="9"/>
        <v>0</v>
      </c>
      <c r="P88" s="63">
        <f t="shared" si="11"/>
        <v>0</v>
      </c>
      <c r="Q88" s="64">
        <f t="shared" si="12"/>
        <v>0</v>
      </c>
      <c r="R88" s="64">
        <f t="shared" si="13"/>
        <v>0</v>
      </c>
      <c r="S88" s="70"/>
      <c r="T88" s="67"/>
      <c r="U88" s="67"/>
      <c r="V88" s="67"/>
      <c r="W88" s="67"/>
      <c r="X88" s="67"/>
      <c r="Y88" s="67"/>
      <c r="Z88" s="67"/>
    </row>
    <row r="89" spans="2:26" x14ac:dyDescent="0.25">
      <c r="B89" s="60">
        <v>82</v>
      </c>
      <c r="C89" s="61"/>
      <c r="D89" s="61"/>
      <c r="E89" s="61"/>
      <c r="I89" s="67"/>
      <c r="J89" s="68">
        <v>82</v>
      </c>
      <c r="K89" s="62">
        <f t="shared" si="8"/>
        <v>0</v>
      </c>
      <c r="L89" s="62">
        <f t="shared" si="8"/>
        <v>0</v>
      </c>
      <c r="M89" s="62" t="str">
        <f t="shared" si="10"/>
        <v>86-9(71)</v>
      </c>
      <c r="N89" s="63">
        <f t="shared" si="9"/>
        <v>0</v>
      </c>
      <c r="O89" s="63">
        <f t="shared" si="9"/>
        <v>0</v>
      </c>
      <c r="P89" s="63">
        <f t="shared" si="11"/>
        <v>0</v>
      </c>
      <c r="Q89" s="64">
        <f t="shared" si="12"/>
        <v>0</v>
      </c>
      <c r="R89" s="64">
        <f t="shared" si="13"/>
        <v>0</v>
      </c>
      <c r="S89" s="70"/>
      <c r="T89" s="67"/>
      <c r="U89" s="67"/>
      <c r="V89" s="67"/>
      <c r="W89" s="67"/>
      <c r="X89" s="67"/>
      <c r="Y89" s="67"/>
      <c r="Z89" s="67"/>
    </row>
    <row r="90" spans="2:26" x14ac:dyDescent="0.25">
      <c r="B90" s="60">
        <v>83</v>
      </c>
      <c r="C90" s="61"/>
      <c r="D90" s="61"/>
      <c r="E90" s="61"/>
      <c r="I90" s="67"/>
      <c r="J90" s="68">
        <v>83</v>
      </c>
      <c r="K90" s="62">
        <f t="shared" si="8"/>
        <v>0</v>
      </c>
      <c r="L90" s="62">
        <f t="shared" si="8"/>
        <v>0</v>
      </c>
      <c r="M90" s="62" t="str">
        <f t="shared" si="10"/>
        <v>86-9(71)</v>
      </c>
      <c r="N90" s="63">
        <f t="shared" si="9"/>
        <v>0</v>
      </c>
      <c r="O90" s="63">
        <f t="shared" si="9"/>
        <v>0</v>
      </c>
      <c r="P90" s="63">
        <f t="shared" si="11"/>
        <v>0</v>
      </c>
      <c r="Q90" s="64">
        <f t="shared" si="12"/>
        <v>0</v>
      </c>
      <c r="R90" s="64">
        <f t="shared" si="13"/>
        <v>0</v>
      </c>
      <c r="S90" s="70"/>
      <c r="T90" s="67"/>
      <c r="U90" s="67"/>
      <c r="V90" s="67"/>
      <c r="W90" s="67"/>
      <c r="X90" s="67"/>
      <c r="Y90" s="67"/>
      <c r="Z90" s="67"/>
    </row>
    <row r="91" spans="2:26" x14ac:dyDescent="0.25">
      <c r="B91" s="60">
        <v>84</v>
      </c>
      <c r="C91" s="61"/>
      <c r="D91" s="61"/>
      <c r="E91" s="61"/>
      <c r="I91" s="67"/>
      <c r="J91" s="68">
        <v>84</v>
      </c>
      <c r="K91" s="62">
        <f t="shared" si="8"/>
        <v>0</v>
      </c>
      <c r="L91" s="62">
        <f t="shared" si="8"/>
        <v>0</v>
      </c>
      <c r="M91" s="62" t="str">
        <f t="shared" si="10"/>
        <v>86-9(71)</v>
      </c>
      <c r="N91" s="63">
        <f t="shared" si="9"/>
        <v>0</v>
      </c>
      <c r="O91" s="63">
        <f t="shared" si="9"/>
        <v>0</v>
      </c>
      <c r="P91" s="63">
        <f t="shared" si="11"/>
        <v>0</v>
      </c>
      <c r="Q91" s="64">
        <f t="shared" si="12"/>
        <v>0</v>
      </c>
      <c r="R91" s="64">
        <f t="shared" si="13"/>
        <v>0</v>
      </c>
      <c r="S91" s="70"/>
      <c r="T91" s="67"/>
      <c r="U91" s="67"/>
      <c r="V91" s="67"/>
      <c r="W91" s="67"/>
      <c r="X91" s="67"/>
      <c r="Y91" s="67"/>
      <c r="Z91" s="67"/>
    </row>
    <row r="92" spans="2:26" x14ac:dyDescent="0.25">
      <c r="B92" s="60">
        <v>85</v>
      </c>
      <c r="C92" s="61"/>
      <c r="D92" s="61"/>
      <c r="E92" s="61"/>
      <c r="I92" s="67"/>
      <c r="J92" s="68">
        <v>85</v>
      </c>
      <c r="K92" s="62">
        <f t="shared" si="8"/>
        <v>0</v>
      </c>
      <c r="L92" s="62">
        <f t="shared" si="8"/>
        <v>0</v>
      </c>
      <c r="M92" s="62" t="str">
        <f t="shared" si="10"/>
        <v>86-9(71)</v>
      </c>
      <c r="N92" s="63">
        <f t="shared" si="9"/>
        <v>0</v>
      </c>
      <c r="O92" s="63">
        <f t="shared" si="9"/>
        <v>0</v>
      </c>
      <c r="P92" s="63">
        <f t="shared" si="11"/>
        <v>0</v>
      </c>
      <c r="Q92" s="64">
        <f t="shared" si="12"/>
        <v>0</v>
      </c>
      <c r="R92" s="64">
        <f t="shared" si="13"/>
        <v>0</v>
      </c>
      <c r="S92" s="70"/>
      <c r="T92" s="67"/>
      <c r="U92" s="67"/>
      <c r="V92" s="67"/>
      <c r="W92" s="67"/>
      <c r="X92" s="67"/>
      <c r="Y92" s="67"/>
      <c r="Z92" s="67"/>
    </row>
    <row r="93" spans="2:26" x14ac:dyDescent="0.25">
      <c r="B93" s="60">
        <v>86</v>
      </c>
      <c r="C93" s="61"/>
      <c r="D93" s="61"/>
      <c r="E93" s="61"/>
      <c r="I93" s="67"/>
      <c r="J93" s="68">
        <v>86</v>
      </c>
      <c r="K93" s="62">
        <f t="shared" si="8"/>
        <v>0</v>
      </c>
      <c r="L93" s="62">
        <f t="shared" si="8"/>
        <v>0</v>
      </c>
      <c r="M93" s="62" t="str">
        <f t="shared" si="10"/>
        <v>86-9(71)</v>
      </c>
      <c r="N93" s="63">
        <f t="shared" si="9"/>
        <v>0</v>
      </c>
      <c r="O93" s="63">
        <f t="shared" si="9"/>
        <v>0</v>
      </c>
      <c r="P93" s="63">
        <f t="shared" si="11"/>
        <v>0</v>
      </c>
      <c r="Q93" s="64">
        <f t="shared" si="12"/>
        <v>0</v>
      </c>
      <c r="R93" s="64">
        <f t="shared" si="13"/>
        <v>0</v>
      </c>
      <c r="S93" s="70"/>
      <c r="T93" s="67"/>
      <c r="U93" s="67"/>
      <c r="V93" s="67"/>
      <c r="W93" s="67"/>
      <c r="X93" s="67"/>
      <c r="Y93" s="67"/>
      <c r="Z93" s="67"/>
    </row>
    <row r="94" spans="2:26" x14ac:dyDescent="0.25">
      <c r="B94" s="60">
        <v>87</v>
      </c>
      <c r="C94" s="61"/>
      <c r="D94" s="61"/>
      <c r="E94" s="61"/>
      <c r="I94" s="67"/>
      <c r="J94" s="68">
        <v>87</v>
      </c>
      <c r="K94" s="62">
        <f t="shared" si="8"/>
        <v>0</v>
      </c>
      <c r="L94" s="62">
        <f t="shared" si="8"/>
        <v>0</v>
      </c>
      <c r="M94" s="62" t="str">
        <f t="shared" si="10"/>
        <v>86-9(71)</v>
      </c>
      <c r="N94" s="63">
        <f t="shared" si="9"/>
        <v>0</v>
      </c>
      <c r="O94" s="63">
        <f t="shared" si="9"/>
        <v>0</v>
      </c>
      <c r="P94" s="63">
        <f t="shared" si="11"/>
        <v>0</v>
      </c>
      <c r="Q94" s="64">
        <f t="shared" si="12"/>
        <v>0</v>
      </c>
      <c r="R94" s="64">
        <f t="shared" si="13"/>
        <v>0</v>
      </c>
      <c r="S94" s="70"/>
      <c r="T94" s="67"/>
      <c r="U94" s="67"/>
      <c r="V94" s="67"/>
      <c r="W94" s="67"/>
      <c r="X94" s="67"/>
      <c r="Y94" s="67"/>
      <c r="Z94" s="67"/>
    </row>
    <row r="95" spans="2:26" x14ac:dyDescent="0.25">
      <c r="B95" s="60">
        <v>88</v>
      </c>
      <c r="C95" s="61"/>
      <c r="D95" s="61"/>
      <c r="E95" s="61"/>
      <c r="I95" s="67"/>
      <c r="J95" s="68">
        <v>88</v>
      </c>
      <c r="K95" s="62">
        <f t="shared" si="8"/>
        <v>0</v>
      </c>
      <c r="L95" s="62">
        <f t="shared" si="8"/>
        <v>0</v>
      </c>
      <c r="M95" s="62" t="str">
        <f t="shared" si="10"/>
        <v>86-9(71)</v>
      </c>
      <c r="N95" s="63">
        <f t="shared" si="9"/>
        <v>0</v>
      </c>
      <c r="O95" s="63">
        <f t="shared" si="9"/>
        <v>0</v>
      </c>
      <c r="P95" s="63">
        <f t="shared" si="11"/>
        <v>0</v>
      </c>
      <c r="Q95" s="64">
        <f t="shared" si="12"/>
        <v>0</v>
      </c>
      <c r="R95" s="64">
        <f t="shared" si="13"/>
        <v>0</v>
      </c>
      <c r="S95" s="70"/>
      <c r="T95" s="67"/>
      <c r="U95" s="67"/>
      <c r="V95" s="67"/>
      <c r="W95" s="67"/>
      <c r="X95" s="67"/>
      <c r="Y95" s="67"/>
      <c r="Z95" s="67"/>
    </row>
    <row r="96" spans="2:26" x14ac:dyDescent="0.25">
      <c r="B96" s="60">
        <v>89</v>
      </c>
      <c r="C96" s="61"/>
      <c r="D96" s="61"/>
      <c r="E96" s="61"/>
      <c r="I96" s="67"/>
      <c r="J96" s="68">
        <v>89</v>
      </c>
      <c r="K96" s="62">
        <f t="shared" si="8"/>
        <v>0</v>
      </c>
      <c r="L96" s="62">
        <f t="shared" si="8"/>
        <v>0</v>
      </c>
      <c r="M96" s="62" t="str">
        <f t="shared" si="10"/>
        <v>86-9(71)</v>
      </c>
      <c r="N96" s="63">
        <f t="shared" si="9"/>
        <v>0</v>
      </c>
      <c r="O96" s="63">
        <f t="shared" si="9"/>
        <v>0</v>
      </c>
      <c r="P96" s="63">
        <f t="shared" si="11"/>
        <v>0</v>
      </c>
      <c r="Q96" s="64">
        <f t="shared" si="12"/>
        <v>0</v>
      </c>
      <c r="R96" s="64">
        <f t="shared" si="13"/>
        <v>0</v>
      </c>
      <c r="S96" s="70"/>
      <c r="T96" s="67"/>
      <c r="U96" s="67"/>
      <c r="V96" s="67"/>
      <c r="W96" s="67"/>
      <c r="X96" s="67"/>
      <c r="Y96" s="67"/>
      <c r="Z96" s="67"/>
    </row>
    <row r="97" spans="2:26" x14ac:dyDescent="0.25">
      <c r="B97" s="60">
        <v>90</v>
      </c>
      <c r="C97" s="61"/>
      <c r="D97" s="61"/>
      <c r="E97" s="61"/>
      <c r="I97" s="67"/>
      <c r="J97" s="68">
        <v>90</v>
      </c>
      <c r="K97" s="62">
        <f t="shared" si="8"/>
        <v>0</v>
      </c>
      <c r="L97" s="62">
        <f t="shared" si="8"/>
        <v>0</v>
      </c>
      <c r="M97" s="62" t="str">
        <f t="shared" si="10"/>
        <v>86-9(71)</v>
      </c>
      <c r="N97" s="63">
        <f t="shared" si="9"/>
        <v>0</v>
      </c>
      <c r="O97" s="63">
        <f t="shared" si="9"/>
        <v>0</v>
      </c>
      <c r="P97" s="63">
        <f t="shared" si="11"/>
        <v>0</v>
      </c>
      <c r="Q97" s="64">
        <f t="shared" si="12"/>
        <v>0</v>
      </c>
      <c r="R97" s="64">
        <f t="shared" si="13"/>
        <v>0</v>
      </c>
      <c r="S97" s="70"/>
      <c r="T97" s="67"/>
      <c r="U97" s="67"/>
      <c r="V97" s="67"/>
      <c r="W97" s="67"/>
      <c r="X97" s="67"/>
      <c r="Y97" s="67"/>
      <c r="Z97" s="67"/>
    </row>
    <row r="98" spans="2:26" x14ac:dyDescent="0.25">
      <c r="B98" s="60">
        <v>91</v>
      </c>
      <c r="C98" s="61"/>
      <c r="D98" s="61"/>
      <c r="E98" s="61"/>
      <c r="I98" s="67"/>
      <c r="J98" s="68">
        <v>91</v>
      </c>
      <c r="K98" s="62">
        <f t="shared" si="8"/>
        <v>0</v>
      </c>
      <c r="L98" s="62">
        <f t="shared" si="8"/>
        <v>0</v>
      </c>
      <c r="M98" s="62" t="str">
        <f t="shared" si="10"/>
        <v>86-9(71)</v>
      </c>
      <c r="N98" s="63">
        <f t="shared" si="9"/>
        <v>0</v>
      </c>
      <c r="O98" s="63">
        <f t="shared" si="9"/>
        <v>0</v>
      </c>
      <c r="P98" s="63">
        <f t="shared" si="11"/>
        <v>0</v>
      </c>
      <c r="Q98" s="64">
        <f t="shared" si="12"/>
        <v>0</v>
      </c>
      <c r="R98" s="64">
        <f t="shared" si="13"/>
        <v>0</v>
      </c>
      <c r="S98" s="70"/>
      <c r="T98" s="67"/>
      <c r="U98" s="67"/>
      <c r="V98" s="67"/>
      <c r="W98" s="67"/>
      <c r="X98" s="67"/>
      <c r="Y98" s="67"/>
      <c r="Z98" s="67"/>
    </row>
    <row r="99" spans="2:26" x14ac:dyDescent="0.25">
      <c r="B99" s="60">
        <v>92</v>
      </c>
      <c r="C99" s="61"/>
      <c r="D99" s="61"/>
      <c r="E99" s="61"/>
      <c r="I99" s="67"/>
      <c r="J99" s="68">
        <v>92</v>
      </c>
      <c r="K99" s="62">
        <f t="shared" si="8"/>
        <v>0</v>
      </c>
      <c r="L99" s="62">
        <f t="shared" si="8"/>
        <v>0</v>
      </c>
      <c r="M99" s="62" t="str">
        <f t="shared" si="10"/>
        <v>86-9(71)</v>
      </c>
      <c r="N99" s="63">
        <f t="shared" si="9"/>
        <v>0</v>
      </c>
      <c r="O99" s="63">
        <f t="shared" si="9"/>
        <v>0</v>
      </c>
      <c r="P99" s="63">
        <f t="shared" si="11"/>
        <v>0</v>
      </c>
      <c r="Q99" s="64">
        <f t="shared" si="12"/>
        <v>0</v>
      </c>
      <c r="R99" s="64">
        <f t="shared" si="13"/>
        <v>0</v>
      </c>
      <c r="S99" s="70"/>
      <c r="T99" s="67"/>
      <c r="U99" s="67"/>
      <c r="V99" s="67"/>
      <c r="W99" s="67"/>
      <c r="X99" s="67"/>
      <c r="Y99" s="67"/>
      <c r="Z99" s="67"/>
    </row>
    <row r="100" spans="2:26" x14ac:dyDescent="0.25">
      <c r="B100" s="60">
        <v>93</v>
      </c>
      <c r="C100" s="61"/>
      <c r="D100" s="61"/>
      <c r="E100" s="61"/>
      <c r="I100" s="67"/>
      <c r="J100" s="68">
        <v>93</v>
      </c>
      <c r="K100" s="62">
        <f t="shared" si="8"/>
        <v>0</v>
      </c>
      <c r="L100" s="62">
        <f t="shared" si="8"/>
        <v>0</v>
      </c>
      <c r="M100" s="62" t="str">
        <f t="shared" si="10"/>
        <v>86-9(71)</v>
      </c>
      <c r="N100" s="63">
        <f t="shared" si="9"/>
        <v>0</v>
      </c>
      <c r="O100" s="63">
        <f t="shared" si="9"/>
        <v>0</v>
      </c>
      <c r="P100" s="63">
        <f t="shared" si="11"/>
        <v>0</v>
      </c>
      <c r="Q100" s="64">
        <f t="shared" si="12"/>
        <v>0</v>
      </c>
      <c r="R100" s="64">
        <f t="shared" si="13"/>
        <v>0</v>
      </c>
      <c r="S100" s="70"/>
      <c r="T100" s="67"/>
      <c r="U100" s="67"/>
      <c r="V100" s="67"/>
      <c r="W100" s="67"/>
      <c r="X100" s="67"/>
      <c r="Y100" s="67"/>
      <c r="Z100" s="67"/>
    </row>
    <row r="101" spans="2:26" x14ac:dyDescent="0.25">
      <c r="B101" s="60">
        <v>94</v>
      </c>
      <c r="C101" s="61"/>
      <c r="D101" s="61"/>
      <c r="E101" s="61"/>
      <c r="I101" s="67"/>
      <c r="J101" s="68">
        <v>94</v>
      </c>
      <c r="K101" s="62">
        <f t="shared" si="8"/>
        <v>0</v>
      </c>
      <c r="L101" s="62">
        <f t="shared" si="8"/>
        <v>0</v>
      </c>
      <c r="M101" s="62" t="str">
        <f t="shared" si="10"/>
        <v>86-9(71)</v>
      </c>
      <c r="N101" s="63">
        <f t="shared" si="9"/>
        <v>0</v>
      </c>
      <c r="O101" s="63">
        <f t="shared" si="9"/>
        <v>0</v>
      </c>
      <c r="P101" s="63">
        <f t="shared" si="11"/>
        <v>0</v>
      </c>
      <c r="Q101" s="64">
        <f t="shared" si="12"/>
        <v>0</v>
      </c>
      <c r="R101" s="64">
        <f t="shared" si="13"/>
        <v>0</v>
      </c>
      <c r="S101" s="70"/>
      <c r="T101" s="67"/>
      <c r="U101" s="67"/>
      <c r="V101" s="67"/>
      <c r="W101" s="67"/>
      <c r="X101" s="67"/>
      <c r="Y101" s="67"/>
      <c r="Z101" s="67"/>
    </row>
    <row r="102" spans="2:26" x14ac:dyDescent="0.25">
      <c r="B102" s="60">
        <v>95</v>
      </c>
      <c r="C102" s="61"/>
      <c r="D102" s="61"/>
      <c r="E102" s="61"/>
      <c r="I102" s="67"/>
      <c r="J102" s="68">
        <v>95</v>
      </c>
      <c r="K102" s="62">
        <f t="shared" si="8"/>
        <v>0</v>
      </c>
      <c r="L102" s="62">
        <f t="shared" si="8"/>
        <v>0</v>
      </c>
      <c r="M102" s="62" t="str">
        <f t="shared" si="10"/>
        <v>86-9(71)</v>
      </c>
      <c r="N102" s="63">
        <f t="shared" si="9"/>
        <v>0</v>
      </c>
      <c r="O102" s="63">
        <f t="shared" si="9"/>
        <v>0</v>
      </c>
      <c r="P102" s="63">
        <f t="shared" si="11"/>
        <v>0</v>
      </c>
      <c r="Q102" s="64">
        <f t="shared" si="12"/>
        <v>0</v>
      </c>
      <c r="R102" s="64">
        <f t="shared" si="13"/>
        <v>0</v>
      </c>
      <c r="S102" s="70"/>
      <c r="T102" s="67"/>
      <c r="U102" s="67"/>
      <c r="V102" s="67"/>
      <c r="W102" s="67"/>
      <c r="X102" s="67"/>
      <c r="Y102" s="67"/>
      <c r="Z102" s="67"/>
    </row>
    <row r="103" spans="2:26" x14ac:dyDescent="0.25">
      <c r="B103" s="60">
        <v>96</v>
      </c>
      <c r="C103" s="61"/>
      <c r="D103" s="61"/>
      <c r="E103" s="61"/>
      <c r="I103" s="67"/>
      <c r="J103" s="68">
        <v>96</v>
      </c>
      <c r="K103" s="62">
        <f t="shared" si="8"/>
        <v>0</v>
      </c>
      <c r="L103" s="62">
        <f t="shared" si="8"/>
        <v>0</v>
      </c>
      <c r="M103" s="62" t="str">
        <f t="shared" si="10"/>
        <v>86-9(71)</v>
      </c>
      <c r="N103" s="63">
        <f t="shared" si="9"/>
        <v>0</v>
      </c>
      <c r="O103" s="63">
        <f t="shared" si="9"/>
        <v>0</v>
      </c>
      <c r="P103" s="63">
        <f t="shared" si="11"/>
        <v>0</v>
      </c>
      <c r="Q103" s="64">
        <f t="shared" si="12"/>
        <v>0</v>
      </c>
      <c r="R103" s="64">
        <f t="shared" si="13"/>
        <v>0</v>
      </c>
      <c r="S103" s="70"/>
      <c r="T103" s="67"/>
      <c r="U103" s="67"/>
      <c r="V103" s="67"/>
      <c r="W103" s="67"/>
      <c r="X103" s="67"/>
      <c r="Y103" s="67"/>
      <c r="Z103" s="67"/>
    </row>
    <row r="104" spans="2:26" x14ac:dyDescent="0.25">
      <c r="B104" s="60">
        <v>97</v>
      </c>
      <c r="C104" s="61"/>
      <c r="D104" s="61"/>
      <c r="E104" s="61"/>
      <c r="I104" s="67"/>
      <c r="J104" s="68">
        <v>97</v>
      </c>
      <c r="K104" s="62">
        <f t="shared" si="8"/>
        <v>0</v>
      </c>
      <c r="L104" s="62">
        <f t="shared" si="8"/>
        <v>0</v>
      </c>
      <c r="M104" s="62" t="str">
        <f t="shared" si="10"/>
        <v>86-9(71)</v>
      </c>
      <c r="N104" s="63">
        <f t="shared" si="9"/>
        <v>0</v>
      </c>
      <c r="O104" s="63">
        <f t="shared" si="9"/>
        <v>0</v>
      </c>
      <c r="P104" s="63">
        <f t="shared" si="11"/>
        <v>0</v>
      </c>
      <c r="Q104" s="64">
        <f t="shared" si="12"/>
        <v>0</v>
      </c>
      <c r="R104" s="64">
        <f t="shared" si="13"/>
        <v>0</v>
      </c>
      <c r="S104" s="70"/>
      <c r="T104" s="67"/>
      <c r="U104" s="67"/>
      <c r="V104" s="67"/>
      <c r="W104" s="67"/>
      <c r="X104" s="67"/>
      <c r="Y104" s="67"/>
      <c r="Z104" s="67"/>
    </row>
    <row r="105" spans="2:26" x14ac:dyDescent="0.25">
      <c r="B105" s="60">
        <v>98</v>
      </c>
      <c r="C105" s="61"/>
      <c r="D105" s="61"/>
      <c r="E105" s="61"/>
      <c r="I105" s="67"/>
      <c r="J105" s="68">
        <v>98</v>
      </c>
      <c r="K105" s="62">
        <f t="shared" si="8"/>
        <v>0</v>
      </c>
      <c r="L105" s="62">
        <f t="shared" si="8"/>
        <v>0</v>
      </c>
      <c r="M105" s="62" t="str">
        <f t="shared" si="10"/>
        <v>86-9(71)</v>
      </c>
      <c r="N105" s="63">
        <f t="shared" si="9"/>
        <v>0</v>
      </c>
      <c r="O105" s="63">
        <f t="shared" si="9"/>
        <v>0</v>
      </c>
      <c r="P105" s="63">
        <f t="shared" si="11"/>
        <v>0</v>
      </c>
      <c r="Q105" s="64">
        <f t="shared" si="12"/>
        <v>0</v>
      </c>
      <c r="R105" s="64">
        <f t="shared" si="13"/>
        <v>0</v>
      </c>
      <c r="S105" s="70"/>
      <c r="T105" s="67"/>
      <c r="U105" s="67"/>
      <c r="V105" s="67"/>
      <c r="W105" s="67"/>
      <c r="X105" s="67"/>
      <c r="Y105" s="67"/>
      <c r="Z105" s="67"/>
    </row>
    <row r="106" spans="2:26" x14ac:dyDescent="0.25">
      <c r="B106" s="60">
        <v>99</v>
      </c>
      <c r="C106" s="61"/>
      <c r="D106" s="61"/>
      <c r="E106" s="61"/>
      <c r="I106" s="67"/>
      <c r="J106" s="68">
        <v>99</v>
      </c>
      <c r="K106" s="62">
        <f t="shared" si="8"/>
        <v>0</v>
      </c>
      <c r="L106" s="62">
        <f t="shared" si="8"/>
        <v>0</v>
      </c>
      <c r="M106" s="62" t="str">
        <f t="shared" si="10"/>
        <v>86-9(71)</v>
      </c>
      <c r="N106" s="63">
        <f t="shared" si="9"/>
        <v>0</v>
      </c>
      <c r="O106" s="63">
        <f t="shared" si="9"/>
        <v>0</v>
      </c>
      <c r="P106" s="63">
        <f t="shared" si="11"/>
        <v>0</v>
      </c>
      <c r="Q106" s="64">
        <f t="shared" si="12"/>
        <v>0</v>
      </c>
      <c r="R106" s="64">
        <f t="shared" si="13"/>
        <v>0</v>
      </c>
      <c r="S106" s="70"/>
      <c r="T106" s="67"/>
      <c r="U106" s="67"/>
      <c r="V106" s="67"/>
      <c r="W106" s="67"/>
      <c r="X106" s="67"/>
      <c r="Y106" s="67"/>
      <c r="Z106" s="67"/>
    </row>
    <row r="107" spans="2:26" x14ac:dyDescent="0.25">
      <c r="B107" s="60">
        <v>100</v>
      </c>
      <c r="C107" s="61"/>
      <c r="D107" s="61"/>
      <c r="E107" s="61"/>
      <c r="I107" s="67"/>
      <c r="J107" s="68">
        <v>100</v>
      </c>
      <c r="K107" s="62">
        <f t="shared" si="8"/>
        <v>0</v>
      </c>
      <c r="L107" s="62">
        <f t="shared" si="8"/>
        <v>0</v>
      </c>
      <c r="M107" s="62" t="str">
        <f t="shared" si="10"/>
        <v>86-9(71)</v>
      </c>
      <c r="N107" s="63">
        <f t="shared" si="9"/>
        <v>0</v>
      </c>
      <c r="O107" s="63">
        <f t="shared" si="9"/>
        <v>0</v>
      </c>
      <c r="P107" s="63">
        <f t="shared" si="11"/>
        <v>0</v>
      </c>
      <c r="Q107" s="64">
        <f t="shared" si="12"/>
        <v>0</v>
      </c>
      <c r="R107" s="64">
        <f t="shared" si="13"/>
        <v>0</v>
      </c>
      <c r="S107" s="70"/>
      <c r="T107" s="67"/>
      <c r="U107" s="67"/>
      <c r="V107" s="67"/>
      <c r="W107" s="67"/>
      <c r="X107" s="67"/>
      <c r="Y107" s="67"/>
      <c r="Z107" s="67"/>
    </row>
    <row r="108" spans="2:26" x14ac:dyDescent="0.25">
      <c r="B108" s="60">
        <v>101</v>
      </c>
      <c r="C108" s="61"/>
      <c r="D108" s="61"/>
      <c r="E108" s="61"/>
      <c r="I108" s="67"/>
      <c r="J108" s="68">
        <v>101</v>
      </c>
      <c r="K108" s="62">
        <f t="shared" si="8"/>
        <v>0</v>
      </c>
      <c r="L108" s="62">
        <f t="shared" si="8"/>
        <v>0</v>
      </c>
      <c r="M108" s="62" t="str">
        <f t="shared" si="10"/>
        <v>86-9(71)</v>
      </c>
      <c r="N108" s="63">
        <f t="shared" si="9"/>
        <v>0</v>
      </c>
      <c r="O108" s="63">
        <f t="shared" si="9"/>
        <v>0</v>
      </c>
      <c r="P108" s="63">
        <f t="shared" si="11"/>
        <v>0</v>
      </c>
      <c r="Q108" s="64">
        <f t="shared" si="12"/>
        <v>0</v>
      </c>
      <c r="R108" s="64">
        <f t="shared" si="13"/>
        <v>0</v>
      </c>
      <c r="S108" s="70"/>
      <c r="T108" s="67"/>
      <c r="U108" s="67"/>
      <c r="V108" s="67"/>
      <c r="W108" s="67"/>
      <c r="X108" s="67"/>
      <c r="Y108" s="67"/>
      <c r="Z108" s="67"/>
    </row>
    <row r="109" spans="2:26" x14ac:dyDescent="0.25">
      <c r="B109" s="60">
        <v>102</v>
      </c>
      <c r="C109" s="61"/>
      <c r="D109" s="61"/>
      <c r="E109" s="61"/>
      <c r="I109" s="67"/>
      <c r="J109" s="68">
        <v>102</v>
      </c>
      <c r="K109" s="62">
        <f t="shared" si="8"/>
        <v>0</v>
      </c>
      <c r="L109" s="62">
        <f t="shared" si="8"/>
        <v>0</v>
      </c>
      <c r="M109" s="62" t="str">
        <f t="shared" si="10"/>
        <v>86-9(71)</v>
      </c>
      <c r="N109" s="63">
        <f t="shared" si="9"/>
        <v>0</v>
      </c>
      <c r="O109" s="63">
        <f t="shared" si="9"/>
        <v>0</v>
      </c>
      <c r="P109" s="63">
        <f t="shared" si="11"/>
        <v>0</v>
      </c>
      <c r="Q109" s="64">
        <f t="shared" si="12"/>
        <v>0</v>
      </c>
      <c r="R109" s="64">
        <f t="shared" si="13"/>
        <v>0</v>
      </c>
      <c r="S109" s="70"/>
      <c r="T109" s="67"/>
      <c r="U109" s="67"/>
      <c r="V109" s="67"/>
      <c r="W109" s="67"/>
      <c r="X109" s="67"/>
      <c r="Y109" s="67"/>
      <c r="Z109" s="67"/>
    </row>
    <row r="110" spans="2:26" x14ac:dyDescent="0.25">
      <c r="B110" s="60">
        <v>103</v>
      </c>
      <c r="C110" s="61"/>
      <c r="D110" s="61"/>
      <c r="E110" s="61"/>
      <c r="I110" s="67"/>
      <c r="J110" s="68">
        <v>103</v>
      </c>
      <c r="K110" s="62">
        <f t="shared" si="8"/>
        <v>0</v>
      </c>
      <c r="L110" s="62">
        <f t="shared" si="8"/>
        <v>0</v>
      </c>
      <c r="M110" s="62" t="str">
        <f t="shared" si="10"/>
        <v>86-9(71)</v>
      </c>
      <c r="N110" s="63">
        <f t="shared" si="9"/>
        <v>0</v>
      </c>
      <c r="O110" s="63">
        <f t="shared" si="9"/>
        <v>0</v>
      </c>
      <c r="P110" s="63">
        <f t="shared" si="11"/>
        <v>0</v>
      </c>
      <c r="Q110" s="64">
        <f t="shared" si="12"/>
        <v>0</v>
      </c>
      <c r="R110" s="64">
        <f t="shared" si="13"/>
        <v>0</v>
      </c>
      <c r="S110" s="70"/>
      <c r="T110" s="67"/>
      <c r="U110" s="67"/>
      <c r="V110" s="67"/>
      <c r="W110" s="67"/>
      <c r="X110" s="67"/>
      <c r="Y110" s="67"/>
      <c r="Z110" s="67"/>
    </row>
    <row r="111" spans="2:26" x14ac:dyDescent="0.25">
      <c r="B111" s="60">
        <v>104</v>
      </c>
      <c r="C111" s="61"/>
      <c r="D111" s="61"/>
      <c r="E111" s="61"/>
      <c r="I111" s="67"/>
      <c r="J111" s="68">
        <v>104</v>
      </c>
      <c r="K111" s="62">
        <f t="shared" si="8"/>
        <v>0</v>
      </c>
      <c r="L111" s="62">
        <f t="shared" si="8"/>
        <v>0</v>
      </c>
      <c r="M111" s="62" t="str">
        <f t="shared" si="10"/>
        <v>86-9(71)</v>
      </c>
      <c r="N111" s="63">
        <f t="shared" si="9"/>
        <v>0</v>
      </c>
      <c r="O111" s="63">
        <f t="shared" si="9"/>
        <v>0</v>
      </c>
      <c r="P111" s="63">
        <f t="shared" si="11"/>
        <v>0</v>
      </c>
      <c r="Q111" s="64">
        <f t="shared" si="12"/>
        <v>0</v>
      </c>
      <c r="R111" s="64">
        <f t="shared" si="13"/>
        <v>0</v>
      </c>
      <c r="S111" s="70"/>
      <c r="T111" s="67"/>
      <c r="U111" s="67"/>
      <c r="V111" s="67"/>
      <c r="W111" s="67"/>
      <c r="X111" s="67"/>
      <c r="Y111" s="67"/>
      <c r="Z111" s="67"/>
    </row>
    <row r="112" spans="2:26" x14ac:dyDescent="0.25">
      <c r="B112" s="60">
        <v>105</v>
      </c>
      <c r="C112" s="61"/>
      <c r="D112" s="61"/>
      <c r="E112" s="61"/>
      <c r="I112" s="67"/>
      <c r="J112" s="68">
        <v>105</v>
      </c>
      <c r="K112" s="62">
        <f t="shared" si="8"/>
        <v>0</v>
      </c>
      <c r="L112" s="62">
        <f t="shared" si="8"/>
        <v>0</v>
      </c>
      <c r="M112" s="62" t="str">
        <f t="shared" si="10"/>
        <v>86-9(71)</v>
      </c>
      <c r="N112" s="63">
        <f t="shared" si="9"/>
        <v>0</v>
      </c>
      <c r="O112" s="63">
        <f t="shared" si="9"/>
        <v>0</v>
      </c>
      <c r="P112" s="63">
        <f t="shared" si="11"/>
        <v>0</v>
      </c>
      <c r="Q112" s="64">
        <f t="shared" si="12"/>
        <v>0</v>
      </c>
      <c r="R112" s="64">
        <f t="shared" si="13"/>
        <v>0</v>
      </c>
      <c r="S112" s="70"/>
      <c r="T112" s="67"/>
      <c r="U112" s="67"/>
      <c r="V112" s="67"/>
      <c r="W112" s="67"/>
      <c r="X112" s="67"/>
      <c r="Y112" s="67"/>
      <c r="Z112" s="67"/>
    </row>
    <row r="113" spans="2:26" x14ac:dyDescent="0.25">
      <c r="B113" s="60">
        <v>106</v>
      </c>
      <c r="C113" s="61"/>
      <c r="D113" s="61"/>
      <c r="E113" s="61"/>
      <c r="I113" s="67"/>
      <c r="J113" s="68">
        <v>106</v>
      </c>
      <c r="K113" s="62">
        <f t="shared" si="8"/>
        <v>0</v>
      </c>
      <c r="L113" s="62">
        <f t="shared" si="8"/>
        <v>0</v>
      </c>
      <c r="M113" s="62" t="str">
        <f t="shared" si="10"/>
        <v>86-9(71)</v>
      </c>
      <c r="N113" s="63">
        <f t="shared" si="9"/>
        <v>0</v>
      </c>
      <c r="O113" s="63">
        <f t="shared" si="9"/>
        <v>0</v>
      </c>
      <c r="P113" s="63">
        <f t="shared" si="11"/>
        <v>0</v>
      </c>
      <c r="Q113" s="64">
        <f t="shared" si="12"/>
        <v>0</v>
      </c>
      <c r="R113" s="64">
        <f t="shared" si="13"/>
        <v>0</v>
      </c>
      <c r="S113" s="70"/>
      <c r="T113" s="67"/>
      <c r="U113" s="67"/>
      <c r="V113" s="67"/>
      <c r="W113" s="67"/>
      <c r="X113" s="67"/>
      <c r="Y113" s="67"/>
      <c r="Z113" s="67"/>
    </row>
    <row r="114" spans="2:26" x14ac:dyDescent="0.25">
      <c r="B114" s="60">
        <v>107</v>
      </c>
      <c r="C114" s="61"/>
      <c r="D114" s="61"/>
      <c r="E114" s="61"/>
      <c r="I114" s="67"/>
      <c r="J114" s="68">
        <v>107</v>
      </c>
      <c r="K114" s="62">
        <f t="shared" si="8"/>
        <v>0</v>
      </c>
      <c r="L114" s="62">
        <f t="shared" si="8"/>
        <v>0</v>
      </c>
      <c r="M114" s="62" t="str">
        <f t="shared" si="10"/>
        <v>86-9(71)</v>
      </c>
      <c r="N114" s="63">
        <f t="shared" si="9"/>
        <v>0</v>
      </c>
      <c r="O114" s="63">
        <f t="shared" si="9"/>
        <v>0</v>
      </c>
      <c r="P114" s="63">
        <f t="shared" si="11"/>
        <v>0</v>
      </c>
      <c r="Q114" s="64">
        <f t="shared" si="12"/>
        <v>0</v>
      </c>
      <c r="R114" s="64">
        <f t="shared" si="13"/>
        <v>0</v>
      </c>
      <c r="S114" s="70"/>
      <c r="T114" s="67"/>
      <c r="U114" s="67"/>
      <c r="V114" s="67"/>
      <c r="W114" s="67"/>
      <c r="X114" s="67"/>
      <c r="Y114" s="67"/>
      <c r="Z114" s="67"/>
    </row>
    <row r="115" spans="2:26" x14ac:dyDescent="0.25">
      <c r="B115" s="60">
        <v>108</v>
      </c>
      <c r="C115" s="61"/>
      <c r="D115" s="61"/>
      <c r="E115" s="61"/>
      <c r="I115" s="67"/>
      <c r="J115" s="68">
        <v>108</v>
      </c>
      <c r="K115" s="62">
        <f t="shared" si="8"/>
        <v>0</v>
      </c>
      <c r="L115" s="62">
        <f t="shared" si="8"/>
        <v>0</v>
      </c>
      <c r="M115" s="62" t="str">
        <f t="shared" si="10"/>
        <v>86-9(71)</v>
      </c>
      <c r="N115" s="63">
        <f t="shared" si="9"/>
        <v>0</v>
      </c>
      <c r="O115" s="63">
        <f t="shared" si="9"/>
        <v>0</v>
      </c>
      <c r="P115" s="63">
        <f t="shared" si="11"/>
        <v>0</v>
      </c>
      <c r="Q115" s="64">
        <f t="shared" si="12"/>
        <v>0</v>
      </c>
      <c r="R115" s="64">
        <f t="shared" si="13"/>
        <v>0</v>
      </c>
      <c r="S115" s="70"/>
      <c r="T115" s="67"/>
      <c r="U115" s="67"/>
      <c r="V115" s="67"/>
      <c r="W115" s="67"/>
      <c r="X115" s="67"/>
      <c r="Y115" s="67"/>
      <c r="Z115" s="67"/>
    </row>
    <row r="116" spans="2:26" x14ac:dyDescent="0.25">
      <c r="B116" s="60">
        <v>109</v>
      </c>
      <c r="C116" s="61"/>
      <c r="D116" s="61"/>
      <c r="E116" s="61"/>
      <c r="I116" s="67"/>
      <c r="J116" s="68">
        <v>109</v>
      </c>
      <c r="K116" s="62">
        <f t="shared" si="8"/>
        <v>0</v>
      </c>
      <c r="L116" s="62">
        <f t="shared" si="8"/>
        <v>0</v>
      </c>
      <c r="M116" s="62" t="str">
        <f t="shared" si="10"/>
        <v>86-9(71)</v>
      </c>
      <c r="N116" s="63">
        <f t="shared" si="9"/>
        <v>0</v>
      </c>
      <c r="O116" s="63">
        <f t="shared" si="9"/>
        <v>0</v>
      </c>
      <c r="P116" s="63">
        <f t="shared" si="11"/>
        <v>0</v>
      </c>
      <c r="Q116" s="64">
        <f t="shared" si="12"/>
        <v>0</v>
      </c>
      <c r="R116" s="64">
        <f t="shared" si="13"/>
        <v>0</v>
      </c>
      <c r="S116" s="70"/>
      <c r="T116" s="67"/>
      <c r="U116" s="67"/>
      <c r="V116" s="67"/>
      <c r="W116" s="67"/>
      <c r="X116" s="67"/>
      <c r="Y116" s="67"/>
      <c r="Z116" s="67"/>
    </row>
    <row r="117" spans="2:26" x14ac:dyDescent="0.25">
      <c r="B117" s="60">
        <v>110</v>
      </c>
      <c r="C117" s="61"/>
      <c r="D117" s="61"/>
      <c r="E117" s="61"/>
      <c r="I117" s="67"/>
      <c r="J117" s="68">
        <v>110</v>
      </c>
      <c r="K117" s="62">
        <f t="shared" si="8"/>
        <v>0</v>
      </c>
      <c r="L117" s="62">
        <f t="shared" si="8"/>
        <v>0</v>
      </c>
      <c r="M117" s="62" t="str">
        <f t="shared" si="10"/>
        <v>86-9(71)</v>
      </c>
      <c r="N117" s="63">
        <f t="shared" si="9"/>
        <v>0</v>
      </c>
      <c r="O117" s="63">
        <f t="shared" si="9"/>
        <v>0</v>
      </c>
      <c r="P117" s="63">
        <f t="shared" si="11"/>
        <v>0</v>
      </c>
      <c r="Q117" s="64">
        <f t="shared" si="12"/>
        <v>0</v>
      </c>
      <c r="R117" s="64">
        <f t="shared" si="13"/>
        <v>0</v>
      </c>
      <c r="S117" s="70"/>
      <c r="T117" s="67"/>
      <c r="U117" s="67"/>
      <c r="V117" s="67"/>
      <c r="W117" s="67"/>
      <c r="X117" s="67"/>
      <c r="Y117" s="67"/>
      <c r="Z117" s="67"/>
    </row>
    <row r="118" spans="2:26" x14ac:dyDescent="0.25">
      <c r="B118" s="60">
        <v>111</v>
      </c>
      <c r="C118" s="61"/>
      <c r="D118" s="61"/>
      <c r="E118" s="61"/>
      <c r="I118" s="67"/>
      <c r="J118" s="68">
        <v>111</v>
      </c>
      <c r="K118" s="62">
        <f t="shared" si="8"/>
        <v>0</v>
      </c>
      <c r="L118" s="62">
        <f t="shared" si="8"/>
        <v>0</v>
      </c>
      <c r="M118" s="62" t="str">
        <f t="shared" si="10"/>
        <v>86-9(71)</v>
      </c>
      <c r="N118" s="63">
        <f t="shared" si="9"/>
        <v>0</v>
      </c>
      <c r="O118" s="63">
        <f t="shared" si="9"/>
        <v>0</v>
      </c>
      <c r="P118" s="63">
        <f t="shared" si="11"/>
        <v>0</v>
      </c>
      <c r="Q118" s="64">
        <f t="shared" si="12"/>
        <v>0</v>
      </c>
      <c r="R118" s="64">
        <f t="shared" si="13"/>
        <v>0</v>
      </c>
      <c r="S118" s="70"/>
      <c r="T118" s="67"/>
      <c r="U118" s="67"/>
      <c r="V118" s="67"/>
      <c r="W118" s="67"/>
      <c r="X118" s="67"/>
      <c r="Y118" s="67"/>
      <c r="Z118" s="67"/>
    </row>
    <row r="119" spans="2:26" x14ac:dyDescent="0.25">
      <c r="B119" s="60">
        <v>112</v>
      </c>
      <c r="C119" s="61"/>
      <c r="D119" s="61"/>
      <c r="E119" s="61"/>
      <c r="I119" s="67"/>
      <c r="J119" s="68">
        <v>112</v>
      </c>
      <c r="K119" s="62">
        <f t="shared" si="8"/>
        <v>0</v>
      </c>
      <c r="L119" s="62">
        <f t="shared" si="8"/>
        <v>0</v>
      </c>
      <c r="M119" s="62" t="str">
        <f t="shared" si="10"/>
        <v>86-9(71)</v>
      </c>
      <c r="N119" s="63">
        <f t="shared" si="9"/>
        <v>0</v>
      </c>
      <c r="O119" s="63">
        <f t="shared" si="9"/>
        <v>0</v>
      </c>
      <c r="P119" s="63">
        <f t="shared" si="11"/>
        <v>0</v>
      </c>
      <c r="Q119" s="64">
        <f t="shared" si="12"/>
        <v>0</v>
      </c>
      <c r="R119" s="64">
        <f t="shared" si="13"/>
        <v>0</v>
      </c>
      <c r="S119" s="70"/>
      <c r="T119" s="67"/>
      <c r="U119" s="67"/>
      <c r="V119" s="67"/>
      <c r="W119" s="67"/>
      <c r="X119" s="67"/>
      <c r="Y119" s="67"/>
      <c r="Z119" s="67"/>
    </row>
    <row r="120" spans="2:26" x14ac:dyDescent="0.25">
      <c r="B120" s="60">
        <v>113</v>
      </c>
      <c r="C120" s="61"/>
      <c r="D120" s="61"/>
      <c r="E120" s="61"/>
      <c r="I120" s="67"/>
      <c r="J120" s="68">
        <v>113</v>
      </c>
      <c r="K120" s="62">
        <f t="shared" si="8"/>
        <v>0</v>
      </c>
      <c r="L120" s="62">
        <f t="shared" si="8"/>
        <v>0</v>
      </c>
      <c r="M120" s="62" t="str">
        <f t="shared" si="10"/>
        <v>86-9(71)</v>
      </c>
      <c r="N120" s="63">
        <f t="shared" si="9"/>
        <v>0</v>
      </c>
      <c r="O120" s="63">
        <f t="shared" si="9"/>
        <v>0</v>
      </c>
      <c r="P120" s="63">
        <f t="shared" si="11"/>
        <v>0</v>
      </c>
      <c r="Q120" s="64">
        <f t="shared" si="12"/>
        <v>0</v>
      </c>
      <c r="R120" s="64">
        <f t="shared" si="13"/>
        <v>0</v>
      </c>
      <c r="S120" s="70"/>
      <c r="T120" s="67"/>
      <c r="U120" s="67"/>
      <c r="V120" s="67"/>
      <c r="W120" s="67"/>
      <c r="X120" s="67"/>
      <c r="Y120" s="67"/>
      <c r="Z120" s="67"/>
    </row>
    <row r="121" spans="2:26" x14ac:dyDescent="0.25">
      <c r="B121" s="60">
        <v>114</v>
      </c>
      <c r="C121" s="61"/>
      <c r="D121" s="61"/>
      <c r="E121" s="61"/>
      <c r="I121" s="67"/>
      <c r="J121" s="68">
        <v>114</v>
      </c>
      <c r="K121" s="62">
        <f t="shared" si="8"/>
        <v>0</v>
      </c>
      <c r="L121" s="62">
        <f t="shared" si="8"/>
        <v>0</v>
      </c>
      <c r="M121" s="62" t="str">
        <f t="shared" si="10"/>
        <v>86-9(71)</v>
      </c>
      <c r="N121" s="63">
        <f t="shared" si="9"/>
        <v>0</v>
      </c>
      <c r="O121" s="63">
        <f t="shared" si="9"/>
        <v>0</v>
      </c>
      <c r="P121" s="63">
        <f t="shared" si="11"/>
        <v>0</v>
      </c>
      <c r="Q121" s="64">
        <f t="shared" si="12"/>
        <v>0</v>
      </c>
      <c r="R121" s="64">
        <f t="shared" si="13"/>
        <v>0</v>
      </c>
      <c r="S121" s="70"/>
      <c r="T121" s="67"/>
      <c r="U121" s="67"/>
      <c r="V121" s="67"/>
      <c r="W121" s="67"/>
      <c r="X121" s="67"/>
      <c r="Y121" s="67"/>
      <c r="Z121" s="67"/>
    </row>
    <row r="122" spans="2:26" x14ac:dyDescent="0.25">
      <c r="B122" s="60">
        <v>115</v>
      </c>
      <c r="C122" s="61"/>
      <c r="D122" s="61"/>
      <c r="E122" s="61"/>
      <c r="I122" s="67"/>
      <c r="J122" s="68">
        <v>115</v>
      </c>
      <c r="K122" s="62">
        <f t="shared" si="8"/>
        <v>0</v>
      </c>
      <c r="L122" s="62">
        <f t="shared" si="8"/>
        <v>0</v>
      </c>
      <c r="M122" s="62" t="str">
        <f t="shared" si="10"/>
        <v>86-9(71)</v>
      </c>
      <c r="N122" s="63">
        <f t="shared" si="9"/>
        <v>0</v>
      </c>
      <c r="O122" s="63">
        <f t="shared" si="9"/>
        <v>0</v>
      </c>
      <c r="P122" s="63">
        <f t="shared" si="11"/>
        <v>0</v>
      </c>
      <c r="Q122" s="64">
        <f t="shared" si="12"/>
        <v>0</v>
      </c>
      <c r="R122" s="64">
        <f t="shared" si="13"/>
        <v>0</v>
      </c>
      <c r="S122" s="70"/>
      <c r="T122" s="67"/>
      <c r="U122" s="67"/>
      <c r="V122" s="67"/>
      <c r="W122" s="67"/>
      <c r="X122" s="67"/>
      <c r="Y122" s="67"/>
      <c r="Z122" s="67"/>
    </row>
    <row r="123" spans="2:26" x14ac:dyDescent="0.25">
      <c r="B123" s="60">
        <v>116</v>
      </c>
      <c r="C123" s="61"/>
      <c r="D123" s="61"/>
      <c r="E123" s="61"/>
      <c r="I123" s="67"/>
      <c r="J123" s="68">
        <v>116</v>
      </c>
      <c r="K123" s="62">
        <f t="shared" si="8"/>
        <v>0</v>
      </c>
      <c r="L123" s="62">
        <f t="shared" si="8"/>
        <v>0</v>
      </c>
      <c r="M123" s="62" t="str">
        <f t="shared" si="10"/>
        <v>86-9(71)</v>
      </c>
      <c r="N123" s="63">
        <f t="shared" si="9"/>
        <v>0</v>
      </c>
      <c r="O123" s="63">
        <f t="shared" si="9"/>
        <v>0</v>
      </c>
      <c r="P123" s="63">
        <f t="shared" si="11"/>
        <v>0</v>
      </c>
      <c r="Q123" s="64">
        <f t="shared" si="12"/>
        <v>0</v>
      </c>
      <c r="R123" s="64">
        <f t="shared" si="13"/>
        <v>0</v>
      </c>
      <c r="S123" s="70"/>
      <c r="T123" s="67"/>
      <c r="U123" s="67"/>
      <c r="V123" s="67"/>
      <c r="W123" s="67"/>
      <c r="X123" s="67"/>
      <c r="Y123" s="67"/>
      <c r="Z123" s="67"/>
    </row>
    <row r="124" spans="2:26" x14ac:dyDescent="0.25">
      <c r="B124" s="60">
        <v>117</v>
      </c>
      <c r="C124" s="61"/>
      <c r="D124" s="61"/>
      <c r="E124" s="61"/>
      <c r="I124" s="67"/>
      <c r="J124" s="68">
        <v>117</v>
      </c>
      <c r="K124" s="62">
        <f t="shared" si="8"/>
        <v>0</v>
      </c>
      <c r="L124" s="62">
        <f t="shared" si="8"/>
        <v>0</v>
      </c>
      <c r="M124" s="62" t="str">
        <f t="shared" si="10"/>
        <v>86-9(71)</v>
      </c>
      <c r="N124" s="63">
        <f t="shared" si="9"/>
        <v>0</v>
      </c>
      <c r="O124" s="63">
        <f t="shared" si="9"/>
        <v>0</v>
      </c>
      <c r="P124" s="63">
        <f t="shared" si="11"/>
        <v>0</v>
      </c>
      <c r="Q124" s="64">
        <f t="shared" si="12"/>
        <v>0</v>
      </c>
      <c r="R124" s="64">
        <f t="shared" si="13"/>
        <v>0</v>
      </c>
      <c r="S124" s="70"/>
      <c r="T124" s="67"/>
      <c r="U124" s="67"/>
      <c r="V124" s="67"/>
      <c r="W124" s="67"/>
      <c r="X124" s="67"/>
      <c r="Y124" s="67"/>
      <c r="Z124" s="67"/>
    </row>
    <row r="125" spans="2:26" x14ac:dyDescent="0.25">
      <c r="B125" s="60">
        <v>118</v>
      </c>
      <c r="C125" s="61"/>
      <c r="D125" s="61"/>
      <c r="E125" s="61"/>
      <c r="I125" s="67"/>
      <c r="J125" s="68">
        <v>118</v>
      </c>
      <c r="K125" s="62">
        <f t="shared" si="8"/>
        <v>0</v>
      </c>
      <c r="L125" s="62">
        <f t="shared" si="8"/>
        <v>0</v>
      </c>
      <c r="M125" s="62" t="str">
        <f t="shared" si="10"/>
        <v>86-9(71)</v>
      </c>
      <c r="N125" s="63">
        <f t="shared" si="9"/>
        <v>0</v>
      </c>
      <c r="O125" s="63">
        <f t="shared" si="9"/>
        <v>0</v>
      </c>
      <c r="P125" s="63">
        <f t="shared" si="11"/>
        <v>0</v>
      </c>
      <c r="Q125" s="64">
        <f t="shared" si="12"/>
        <v>0</v>
      </c>
      <c r="R125" s="64">
        <f t="shared" si="13"/>
        <v>0</v>
      </c>
      <c r="S125" s="70"/>
      <c r="T125" s="67"/>
      <c r="U125" s="67"/>
      <c r="V125" s="67"/>
      <c r="W125" s="67"/>
      <c r="X125" s="67"/>
      <c r="Y125" s="67"/>
      <c r="Z125" s="67"/>
    </row>
    <row r="126" spans="2:26" x14ac:dyDescent="0.25">
      <c r="B126" s="60">
        <v>119</v>
      </c>
      <c r="C126" s="61"/>
      <c r="D126" s="61"/>
      <c r="E126" s="61"/>
      <c r="I126" s="67"/>
      <c r="J126" s="68">
        <v>119</v>
      </c>
      <c r="K126" s="62">
        <f t="shared" si="8"/>
        <v>0</v>
      </c>
      <c r="L126" s="62">
        <f t="shared" si="8"/>
        <v>0</v>
      </c>
      <c r="M126" s="62" t="str">
        <f t="shared" si="10"/>
        <v>86-9(71)</v>
      </c>
      <c r="N126" s="63">
        <f t="shared" si="9"/>
        <v>0</v>
      </c>
      <c r="O126" s="63">
        <f t="shared" si="9"/>
        <v>0</v>
      </c>
      <c r="P126" s="63">
        <f t="shared" si="11"/>
        <v>0</v>
      </c>
      <c r="Q126" s="64">
        <f t="shared" si="12"/>
        <v>0</v>
      </c>
      <c r="R126" s="64">
        <f t="shared" si="13"/>
        <v>0</v>
      </c>
      <c r="S126" s="70"/>
      <c r="T126" s="67"/>
      <c r="U126" s="67"/>
      <c r="V126" s="67"/>
      <c r="W126" s="67"/>
      <c r="X126" s="67"/>
      <c r="Y126" s="67"/>
      <c r="Z126" s="67"/>
    </row>
    <row r="127" spans="2:26" x14ac:dyDescent="0.25">
      <c r="B127" s="60">
        <v>120</v>
      </c>
      <c r="C127" s="61"/>
      <c r="D127" s="61"/>
      <c r="E127" s="61"/>
      <c r="I127" s="67"/>
      <c r="J127" s="68">
        <v>120</v>
      </c>
      <c r="K127" s="62">
        <f t="shared" si="8"/>
        <v>0</v>
      </c>
      <c r="L127" s="62">
        <f t="shared" si="8"/>
        <v>0</v>
      </c>
      <c r="M127" s="62" t="str">
        <f t="shared" si="10"/>
        <v>86-9(71)</v>
      </c>
      <c r="N127" s="63">
        <f t="shared" si="9"/>
        <v>0</v>
      </c>
      <c r="O127" s="63">
        <f t="shared" si="9"/>
        <v>0</v>
      </c>
      <c r="P127" s="63">
        <f t="shared" si="11"/>
        <v>0</v>
      </c>
      <c r="Q127" s="64">
        <f t="shared" si="12"/>
        <v>0</v>
      </c>
      <c r="R127" s="64">
        <f t="shared" si="13"/>
        <v>0</v>
      </c>
      <c r="S127" s="70"/>
      <c r="T127" s="67"/>
      <c r="U127" s="67"/>
      <c r="V127" s="67"/>
      <c r="W127" s="67"/>
      <c r="X127" s="67"/>
      <c r="Y127" s="67"/>
      <c r="Z127" s="67"/>
    </row>
    <row r="128" spans="2:26" x14ac:dyDescent="0.25">
      <c r="B128" s="60">
        <v>121</v>
      </c>
      <c r="C128" s="61"/>
      <c r="D128" s="61"/>
      <c r="E128" s="61"/>
      <c r="I128" s="67"/>
      <c r="J128" s="68">
        <v>121</v>
      </c>
      <c r="K128" s="62">
        <f t="shared" ref="K128:L191" si="14">F128</f>
        <v>0</v>
      </c>
      <c r="L128" s="62">
        <f t="shared" si="14"/>
        <v>0</v>
      </c>
      <c r="M128" s="62" t="str">
        <f t="shared" si="10"/>
        <v>86-9(71)</v>
      </c>
      <c r="N128" s="63">
        <f t="shared" ref="N128:O191" si="15">C128</f>
        <v>0</v>
      </c>
      <c r="O128" s="63">
        <f t="shared" si="15"/>
        <v>0</v>
      </c>
      <c r="P128" s="63">
        <f t="shared" si="11"/>
        <v>0</v>
      </c>
      <c r="Q128" s="64">
        <f t="shared" si="12"/>
        <v>0</v>
      </c>
      <c r="R128" s="64">
        <f t="shared" si="13"/>
        <v>0</v>
      </c>
      <c r="S128" s="70"/>
      <c r="T128" s="67"/>
      <c r="U128" s="67"/>
      <c r="V128" s="67"/>
      <c r="W128" s="67"/>
      <c r="X128" s="67"/>
      <c r="Y128" s="67"/>
      <c r="Z128" s="67"/>
    </row>
    <row r="129" spans="2:26" x14ac:dyDescent="0.25">
      <c r="B129" s="60">
        <v>122</v>
      </c>
      <c r="C129" s="61"/>
      <c r="D129" s="61"/>
      <c r="E129" s="61"/>
      <c r="I129" s="67"/>
      <c r="J129" s="68">
        <v>122</v>
      </c>
      <c r="K129" s="62">
        <f t="shared" si="14"/>
        <v>0</v>
      </c>
      <c r="L129" s="62">
        <f t="shared" si="14"/>
        <v>0</v>
      </c>
      <c r="M129" s="62" t="str">
        <f t="shared" si="10"/>
        <v>86-9(71)</v>
      </c>
      <c r="N129" s="63">
        <f t="shared" si="15"/>
        <v>0</v>
      </c>
      <c r="O129" s="63">
        <f t="shared" si="15"/>
        <v>0</v>
      </c>
      <c r="P129" s="63">
        <f t="shared" si="11"/>
        <v>0</v>
      </c>
      <c r="Q129" s="64">
        <f t="shared" si="12"/>
        <v>0</v>
      </c>
      <c r="R129" s="64">
        <f t="shared" si="13"/>
        <v>0</v>
      </c>
      <c r="S129" s="70"/>
      <c r="T129" s="67"/>
      <c r="U129" s="67"/>
      <c r="V129" s="67"/>
      <c r="W129" s="67"/>
      <c r="X129" s="67"/>
      <c r="Y129" s="67"/>
      <c r="Z129" s="67"/>
    </row>
    <row r="130" spans="2:26" x14ac:dyDescent="0.25">
      <c r="B130" s="60">
        <v>123</v>
      </c>
      <c r="C130" s="61"/>
      <c r="D130" s="61"/>
      <c r="E130" s="61"/>
      <c r="I130" s="67"/>
      <c r="J130" s="68">
        <v>123</v>
      </c>
      <c r="K130" s="62">
        <f t="shared" si="14"/>
        <v>0</v>
      </c>
      <c r="L130" s="62">
        <f t="shared" si="14"/>
        <v>0</v>
      </c>
      <c r="M130" s="62" t="str">
        <f t="shared" si="10"/>
        <v>86-9(71)</v>
      </c>
      <c r="N130" s="63">
        <f t="shared" si="15"/>
        <v>0</v>
      </c>
      <c r="O130" s="63">
        <f t="shared" si="15"/>
        <v>0</v>
      </c>
      <c r="P130" s="63">
        <f t="shared" si="11"/>
        <v>0</v>
      </c>
      <c r="Q130" s="64">
        <f t="shared" si="12"/>
        <v>0</v>
      </c>
      <c r="R130" s="64">
        <f t="shared" si="13"/>
        <v>0</v>
      </c>
      <c r="S130" s="70"/>
      <c r="T130" s="67"/>
      <c r="U130" s="67"/>
      <c r="V130" s="67"/>
      <c r="W130" s="67"/>
      <c r="X130" s="67"/>
      <c r="Y130" s="67"/>
      <c r="Z130" s="67"/>
    </row>
    <row r="131" spans="2:26" x14ac:dyDescent="0.25">
      <c r="B131" s="60">
        <v>124</v>
      </c>
      <c r="C131" s="61"/>
      <c r="D131" s="61"/>
      <c r="E131" s="61"/>
      <c r="I131" s="67"/>
      <c r="J131" s="68">
        <v>124</v>
      </c>
      <c r="K131" s="62">
        <f t="shared" si="14"/>
        <v>0</v>
      </c>
      <c r="L131" s="62">
        <f t="shared" si="14"/>
        <v>0</v>
      </c>
      <c r="M131" s="62" t="str">
        <f t="shared" si="10"/>
        <v>86-9(71)</v>
      </c>
      <c r="N131" s="63">
        <f t="shared" si="15"/>
        <v>0</v>
      </c>
      <c r="O131" s="63">
        <f t="shared" si="15"/>
        <v>0</v>
      </c>
      <c r="P131" s="63">
        <f t="shared" si="11"/>
        <v>0</v>
      </c>
      <c r="Q131" s="64">
        <f t="shared" si="12"/>
        <v>0</v>
      </c>
      <c r="R131" s="64">
        <f t="shared" si="13"/>
        <v>0</v>
      </c>
      <c r="S131" s="70"/>
      <c r="T131" s="67"/>
      <c r="U131" s="67"/>
      <c r="V131" s="67"/>
      <c r="W131" s="67"/>
      <c r="X131" s="67"/>
      <c r="Y131" s="67"/>
      <c r="Z131" s="67"/>
    </row>
    <row r="132" spans="2:26" x14ac:dyDescent="0.25">
      <c r="B132" s="60">
        <v>125</v>
      </c>
      <c r="C132" s="61"/>
      <c r="D132" s="61"/>
      <c r="E132" s="61"/>
      <c r="I132" s="67"/>
      <c r="J132" s="68">
        <v>125</v>
      </c>
      <c r="K132" s="62">
        <f t="shared" si="14"/>
        <v>0</v>
      </c>
      <c r="L132" s="62">
        <f t="shared" si="14"/>
        <v>0</v>
      </c>
      <c r="M132" s="62" t="str">
        <f t="shared" si="10"/>
        <v>86-9(71)</v>
      </c>
      <c r="N132" s="63">
        <f t="shared" si="15"/>
        <v>0</v>
      </c>
      <c r="O132" s="63">
        <f t="shared" si="15"/>
        <v>0</v>
      </c>
      <c r="P132" s="63">
        <f t="shared" si="11"/>
        <v>0</v>
      </c>
      <c r="Q132" s="64">
        <f t="shared" si="12"/>
        <v>0</v>
      </c>
      <c r="R132" s="64">
        <f t="shared" si="13"/>
        <v>0</v>
      </c>
      <c r="S132" s="70"/>
      <c r="T132" s="67"/>
      <c r="U132" s="67"/>
      <c r="V132" s="67"/>
      <c r="W132" s="67"/>
      <c r="X132" s="67"/>
      <c r="Y132" s="67"/>
      <c r="Z132" s="67"/>
    </row>
    <row r="133" spans="2:26" x14ac:dyDescent="0.25">
      <c r="B133" s="60">
        <v>126</v>
      </c>
      <c r="C133" s="61"/>
      <c r="D133" s="61"/>
      <c r="E133" s="61"/>
      <c r="I133" s="67"/>
      <c r="J133" s="68">
        <v>126</v>
      </c>
      <c r="K133" s="62">
        <f t="shared" si="14"/>
        <v>0</v>
      </c>
      <c r="L133" s="62">
        <f t="shared" si="14"/>
        <v>0</v>
      </c>
      <c r="M133" s="62" t="str">
        <f t="shared" si="10"/>
        <v>86-9(71)</v>
      </c>
      <c r="N133" s="63">
        <f t="shared" si="15"/>
        <v>0</v>
      </c>
      <c r="O133" s="63">
        <f t="shared" si="15"/>
        <v>0</v>
      </c>
      <c r="P133" s="63">
        <f t="shared" si="11"/>
        <v>0</v>
      </c>
      <c r="Q133" s="64">
        <f t="shared" si="12"/>
        <v>0</v>
      </c>
      <c r="R133" s="64">
        <f t="shared" si="13"/>
        <v>0</v>
      </c>
      <c r="S133" s="70"/>
      <c r="T133" s="67"/>
      <c r="U133" s="67"/>
      <c r="V133" s="67"/>
      <c r="W133" s="67"/>
      <c r="X133" s="67"/>
      <c r="Y133" s="67"/>
      <c r="Z133" s="67"/>
    </row>
    <row r="134" spans="2:26" x14ac:dyDescent="0.25">
      <c r="B134" s="60">
        <v>127</v>
      </c>
      <c r="C134" s="61"/>
      <c r="D134" s="61"/>
      <c r="E134" s="61"/>
      <c r="I134" s="67"/>
      <c r="J134" s="68">
        <v>127</v>
      </c>
      <c r="K134" s="62">
        <f t="shared" si="14"/>
        <v>0</v>
      </c>
      <c r="L134" s="62">
        <f t="shared" si="14"/>
        <v>0</v>
      </c>
      <c r="M134" s="62" t="str">
        <f t="shared" si="10"/>
        <v>86-9(71)</v>
      </c>
      <c r="N134" s="63">
        <f t="shared" si="15"/>
        <v>0</v>
      </c>
      <c r="O134" s="63">
        <f t="shared" si="15"/>
        <v>0</v>
      </c>
      <c r="P134" s="63">
        <f t="shared" si="11"/>
        <v>0</v>
      </c>
      <c r="Q134" s="64">
        <f t="shared" si="12"/>
        <v>0</v>
      </c>
      <c r="R134" s="64">
        <f t="shared" si="13"/>
        <v>0</v>
      </c>
      <c r="S134" s="70"/>
      <c r="T134" s="67"/>
      <c r="U134" s="67"/>
      <c r="V134" s="67"/>
      <c r="W134" s="67"/>
      <c r="X134" s="67"/>
      <c r="Y134" s="67"/>
      <c r="Z134" s="67"/>
    </row>
    <row r="135" spans="2:26" x14ac:dyDescent="0.25">
      <c r="B135" s="60">
        <v>128</v>
      </c>
      <c r="C135" s="61"/>
      <c r="D135" s="61"/>
      <c r="E135" s="61"/>
      <c r="I135" s="67"/>
      <c r="J135" s="68">
        <v>128</v>
      </c>
      <c r="K135" s="62">
        <f t="shared" si="14"/>
        <v>0</v>
      </c>
      <c r="L135" s="62">
        <f t="shared" si="14"/>
        <v>0</v>
      </c>
      <c r="M135" s="62" t="str">
        <f t="shared" si="10"/>
        <v>86-9(71)</v>
      </c>
      <c r="N135" s="63">
        <f t="shared" si="15"/>
        <v>0</v>
      </c>
      <c r="O135" s="63">
        <f t="shared" si="15"/>
        <v>0</v>
      </c>
      <c r="P135" s="63">
        <f t="shared" si="11"/>
        <v>0</v>
      </c>
      <c r="Q135" s="64">
        <f t="shared" si="12"/>
        <v>0</v>
      </c>
      <c r="R135" s="64">
        <f t="shared" si="13"/>
        <v>0</v>
      </c>
      <c r="S135" s="70"/>
      <c r="T135" s="67"/>
      <c r="U135" s="67"/>
      <c r="V135" s="67"/>
      <c r="W135" s="67"/>
      <c r="X135" s="67"/>
      <c r="Y135" s="67"/>
      <c r="Z135" s="67"/>
    </row>
    <row r="136" spans="2:26" x14ac:dyDescent="0.25">
      <c r="B136" s="60">
        <v>129</v>
      </c>
      <c r="C136" s="61"/>
      <c r="D136" s="61"/>
      <c r="E136" s="61"/>
      <c r="I136" s="67"/>
      <c r="J136" s="68">
        <v>129</v>
      </c>
      <c r="K136" s="62">
        <f t="shared" si="14"/>
        <v>0</v>
      </c>
      <c r="L136" s="62">
        <f t="shared" si="14"/>
        <v>0</v>
      </c>
      <c r="M136" s="62" t="str">
        <f t="shared" si="10"/>
        <v>86-9(71)</v>
      </c>
      <c r="N136" s="63">
        <f t="shared" si="15"/>
        <v>0</v>
      </c>
      <c r="O136" s="63">
        <f t="shared" si="15"/>
        <v>0</v>
      </c>
      <c r="P136" s="63">
        <f t="shared" si="11"/>
        <v>0</v>
      </c>
      <c r="Q136" s="64">
        <f t="shared" si="12"/>
        <v>0</v>
      </c>
      <c r="R136" s="64">
        <f t="shared" si="13"/>
        <v>0</v>
      </c>
      <c r="S136" s="70"/>
      <c r="T136" s="67"/>
      <c r="U136" s="67"/>
      <c r="V136" s="67"/>
      <c r="W136" s="67"/>
      <c r="X136" s="67"/>
      <c r="Y136" s="67"/>
      <c r="Z136" s="67"/>
    </row>
    <row r="137" spans="2:26" x14ac:dyDescent="0.25">
      <c r="B137" s="60">
        <v>130</v>
      </c>
      <c r="C137" s="61"/>
      <c r="D137" s="61"/>
      <c r="E137" s="61"/>
      <c r="I137" s="67"/>
      <c r="J137" s="68">
        <v>130</v>
      </c>
      <c r="K137" s="62">
        <f t="shared" si="14"/>
        <v>0</v>
      </c>
      <c r="L137" s="62">
        <f t="shared" si="14"/>
        <v>0</v>
      </c>
      <c r="M137" s="62" t="str">
        <f t="shared" ref="M137:M200" si="16">$L$2</f>
        <v>86-9(71)</v>
      </c>
      <c r="N137" s="63">
        <f t="shared" si="15"/>
        <v>0</v>
      </c>
      <c r="O137" s="63">
        <f t="shared" si="15"/>
        <v>0</v>
      </c>
      <c r="P137" s="63">
        <f t="shared" ref="P137:P200" si="17">L137</f>
        <v>0</v>
      </c>
      <c r="Q137" s="64">
        <f t="shared" ref="Q137:Q200" si="18">P137-R137</f>
        <v>0</v>
      </c>
      <c r="R137" s="64">
        <f t="shared" ref="R137:R200" si="19">H137</f>
        <v>0</v>
      </c>
      <c r="S137" s="70"/>
      <c r="T137" s="67"/>
      <c r="U137" s="67"/>
      <c r="V137" s="67"/>
      <c r="W137" s="67"/>
      <c r="X137" s="67"/>
      <c r="Y137" s="67"/>
      <c r="Z137" s="67"/>
    </row>
    <row r="138" spans="2:26" x14ac:dyDescent="0.25">
      <c r="B138" s="60">
        <v>131</v>
      </c>
      <c r="C138" s="61"/>
      <c r="D138" s="61"/>
      <c r="E138" s="61"/>
      <c r="I138" s="67"/>
      <c r="J138" s="68">
        <v>131</v>
      </c>
      <c r="K138" s="62">
        <f t="shared" si="14"/>
        <v>0</v>
      </c>
      <c r="L138" s="62">
        <f t="shared" si="14"/>
        <v>0</v>
      </c>
      <c r="M138" s="62" t="str">
        <f t="shared" si="16"/>
        <v>86-9(71)</v>
      </c>
      <c r="N138" s="63">
        <f t="shared" si="15"/>
        <v>0</v>
      </c>
      <c r="O138" s="63">
        <f t="shared" si="15"/>
        <v>0</v>
      </c>
      <c r="P138" s="63">
        <f t="shared" si="17"/>
        <v>0</v>
      </c>
      <c r="Q138" s="64">
        <f t="shared" si="18"/>
        <v>0</v>
      </c>
      <c r="R138" s="64">
        <f t="shared" si="19"/>
        <v>0</v>
      </c>
      <c r="S138" s="70"/>
      <c r="T138" s="67"/>
      <c r="U138" s="67"/>
      <c r="V138" s="67"/>
      <c r="W138" s="67"/>
      <c r="X138" s="67"/>
      <c r="Y138" s="67"/>
      <c r="Z138" s="67"/>
    </row>
    <row r="139" spans="2:26" x14ac:dyDescent="0.25">
      <c r="B139" s="60">
        <v>132</v>
      </c>
      <c r="C139" s="61"/>
      <c r="D139" s="61"/>
      <c r="E139" s="61"/>
      <c r="I139" s="67"/>
      <c r="J139" s="68">
        <v>132</v>
      </c>
      <c r="K139" s="62">
        <f t="shared" si="14"/>
        <v>0</v>
      </c>
      <c r="L139" s="62">
        <f t="shared" si="14"/>
        <v>0</v>
      </c>
      <c r="M139" s="62" t="str">
        <f t="shared" si="16"/>
        <v>86-9(71)</v>
      </c>
      <c r="N139" s="63">
        <f t="shared" si="15"/>
        <v>0</v>
      </c>
      <c r="O139" s="63">
        <f t="shared" si="15"/>
        <v>0</v>
      </c>
      <c r="P139" s="63">
        <f t="shared" si="17"/>
        <v>0</v>
      </c>
      <c r="Q139" s="64">
        <f t="shared" si="18"/>
        <v>0</v>
      </c>
      <c r="R139" s="64">
        <f t="shared" si="19"/>
        <v>0</v>
      </c>
      <c r="S139" s="70"/>
      <c r="T139" s="67"/>
      <c r="U139" s="67"/>
      <c r="V139" s="67"/>
      <c r="W139" s="67"/>
      <c r="X139" s="67"/>
      <c r="Y139" s="67"/>
      <c r="Z139" s="67"/>
    </row>
    <row r="140" spans="2:26" x14ac:dyDescent="0.25">
      <c r="B140" s="60">
        <v>133</v>
      </c>
      <c r="C140" s="61"/>
      <c r="D140" s="61"/>
      <c r="E140" s="61"/>
      <c r="I140" s="67"/>
      <c r="J140" s="68">
        <v>133</v>
      </c>
      <c r="K140" s="62">
        <f t="shared" si="14"/>
        <v>0</v>
      </c>
      <c r="L140" s="62">
        <f t="shared" si="14"/>
        <v>0</v>
      </c>
      <c r="M140" s="62" t="str">
        <f t="shared" si="16"/>
        <v>86-9(71)</v>
      </c>
      <c r="N140" s="63">
        <f t="shared" si="15"/>
        <v>0</v>
      </c>
      <c r="O140" s="63">
        <f t="shared" si="15"/>
        <v>0</v>
      </c>
      <c r="P140" s="63">
        <f t="shared" si="17"/>
        <v>0</v>
      </c>
      <c r="Q140" s="64">
        <f t="shared" si="18"/>
        <v>0</v>
      </c>
      <c r="R140" s="64">
        <f t="shared" si="19"/>
        <v>0</v>
      </c>
      <c r="S140" s="70"/>
      <c r="T140" s="67"/>
      <c r="U140" s="67"/>
      <c r="V140" s="67"/>
      <c r="W140" s="67"/>
      <c r="X140" s="67"/>
      <c r="Y140" s="67"/>
      <c r="Z140" s="67"/>
    </row>
    <row r="141" spans="2:26" x14ac:dyDescent="0.25">
      <c r="B141" s="60">
        <v>134</v>
      </c>
      <c r="C141" s="61"/>
      <c r="D141" s="61"/>
      <c r="E141" s="61"/>
      <c r="I141" s="67"/>
      <c r="J141" s="68">
        <v>134</v>
      </c>
      <c r="K141" s="62">
        <f t="shared" si="14"/>
        <v>0</v>
      </c>
      <c r="L141" s="62">
        <f t="shared" si="14"/>
        <v>0</v>
      </c>
      <c r="M141" s="62" t="str">
        <f t="shared" si="16"/>
        <v>86-9(71)</v>
      </c>
      <c r="N141" s="63">
        <f t="shared" si="15"/>
        <v>0</v>
      </c>
      <c r="O141" s="63">
        <f t="shared" si="15"/>
        <v>0</v>
      </c>
      <c r="P141" s="63">
        <f t="shared" si="17"/>
        <v>0</v>
      </c>
      <c r="Q141" s="64">
        <f t="shared" si="18"/>
        <v>0</v>
      </c>
      <c r="R141" s="64">
        <f t="shared" si="19"/>
        <v>0</v>
      </c>
      <c r="S141" s="70"/>
      <c r="T141" s="67"/>
      <c r="U141" s="67"/>
      <c r="V141" s="67"/>
      <c r="W141" s="67"/>
      <c r="X141" s="67"/>
      <c r="Y141" s="67"/>
      <c r="Z141" s="67"/>
    </row>
    <row r="142" spans="2:26" x14ac:dyDescent="0.25">
      <c r="B142" s="60">
        <v>135</v>
      </c>
      <c r="C142" s="61"/>
      <c r="D142" s="61"/>
      <c r="E142" s="61"/>
      <c r="J142" s="68">
        <v>135</v>
      </c>
      <c r="K142" s="62">
        <f t="shared" si="14"/>
        <v>0</v>
      </c>
      <c r="L142" s="62">
        <f t="shared" si="14"/>
        <v>0</v>
      </c>
      <c r="M142" s="62" t="str">
        <f t="shared" si="16"/>
        <v>86-9(71)</v>
      </c>
      <c r="N142" s="63">
        <f t="shared" si="15"/>
        <v>0</v>
      </c>
      <c r="O142" s="63">
        <f t="shared" si="15"/>
        <v>0</v>
      </c>
      <c r="P142" s="63">
        <f t="shared" si="17"/>
        <v>0</v>
      </c>
      <c r="Q142" s="64">
        <f t="shared" si="18"/>
        <v>0</v>
      </c>
      <c r="R142" s="64">
        <f t="shared" si="19"/>
        <v>0</v>
      </c>
      <c r="S142" s="70"/>
    </row>
    <row r="143" spans="2:26" x14ac:dyDescent="0.25">
      <c r="B143" s="60">
        <v>136</v>
      </c>
      <c r="C143" s="61"/>
      <c r="D143" s="61"/>
      <c r="E143" s="61"/>
      <c r="J143" s="68">
        <v>136</v>
      </c>
      <c r="K143" s="62">
        <f t="shared" si="14"/>
        <v>0</v>
      </c>
      <c r="L143" s="62">
        <f t="shared" si="14"/>
        <v>0</v>
      </c>
      <c r="M143" s="62" t="str">
        <f t="shared" si="16"/>
        <v>86-9(71)</v>
      </c>
      <c r="N143" s="63">
        <f t="shared" si="15"/>
        <v>0</v>
      </c>
      <c r="O143" s="63">
        <f t="shared" si="15"/>
        <v>0</v>
      </c>
      <c r="P143" s="63">
        <f t="shared" si="17"/>
        <v>0</v>
      </c>
      <c r="Q143" s="64">
        <f t="shared" si="18"/>
        <v>0</v>
      </c>
      <c r="R143" s="64">
        <f t="shared" si="19"/>
        <v>0</v>
      </c>
      <c r="S143" s="70"/>
    </row>
    <row r="144" spans="2:26" x14ac:dyDescent="0.25">
      <c r="B144" s="60">
        <v>137</v>
      </c>
      <c r="C144" s="61"/>
      <c r="D144" s="61"/>
      <c r="E144" s="61"/>
      <c r="J144" s="68">
        <v>137</v>
      </c>
      <c r="K144" s="62">
        <f t="shared" si="14"/>
        <v>0</v>
      </c>
      <c r="L144" s="62">
        <f t="shared" si="14"/>
        <v>0</v>
      </c>
      <c r="M144" s="62" t="str">
        <f t="shared" si="16"/>
        <v>86-9(71)</v>
      </c>
      <c r="N144" s="63">
        <f t="shared" si="15"/>
        <v>0</v>
      </c>
      <c r="O144" s="63">
        <f t="shared" si="15"/>
        <v>0</v>
      </c>
      <c r="P144" s="63">
        <f t="shared" si="17"/>
        <v>0</v>
      </c>
      <c r="Q144" s="64">
        <f t="shared" si="18"/>
        <v>0</v>
      </c>
      <c r="R144" s="64">
        <f t="shared" si="19"/>
        <v>0</v>
      </c>
      <c r="S144" s="70"/>
    </row>
    <row r="145" spans="2:19" x14ac:dyDescent="0.25">
      <c r="B145" s="60">
        <v>138</v>
      </c>
      <c r="C145" s="61"/>
      <c r="D145" s="61"/>
      <c r="E145" s="61"/>
      <c r="J145" s="68">
        <v>138</v>
      </c>
      <c r="K145" s="62">
        <f t="shared" si="14"/>
        <v>0</v>
      </c>
      <c r="L145" s="62">
        <f t="shared" si="14"/>
        <v>0</v>
      </c>
      <c r="M145" s="62" t="str">
        <f t="shared" si="16"/>
        <v>86-9(71)</v>
      </c>
      <c r="N145" s="63">
        <f t="shared" si="15"/>
        <v>0</v>
      </c>
      <c r="O145" s="63">
        <f t="shared" si="15"/>
        <v>0</v>
      </c>
      <c r="P145" s="63">
        <f t="shared" si="17"/>
        <v>0</v>
      </c>
      <c r="Q145" s="64">
        <f t="shared" si="18"/>
        <v>0</v>
      </c>
      <c r="R145" s="64">
        <f t="shared" si="19"/>
        <v>0</v>
      </c>
      <c r="S145" s="70"/>
    </row>
    <row r="146" spans="2:19" x14ac:dyDescent="0.25">
      <c r="B146" s="60">
        <v>139</v>
      </c>
      <c r="C146" s="61"/>
      <c r="D146" s="61"/>
      <c r="E146" s="61"/>
      <c r="J146" s="68">
        <v>139</v>
      </c>
      <c r="K146" s="62">
        <f t="shared" si="14"/>
        <v>0</v>
      </c>
      <c r="L146" s="62">
        <f t="shared" si="14"/>
        <v>0</v>
      </c>
      <c r="M146" s="62" t="str">
        <f t="shared" si="16"/>
        <v>86-9(71)</v>
      </c>
      <c r="N146" s="63">
        <f t="shared" si="15"/>
        <v>0</v>
      </c>
      <c r="O146" s="63">
        <f t="shared" si="15"/>
        <v>0</v>
      </c>
      <c r="P146" s="63">
        <f t="shared" si="17"/>
        <v>0</v>
      </c>
      <c r="Q146" s="64">
        <f t="shared" si="18"/>
        <v>0</v>
      </c>
      <c r="R146" s="64">
        <f t="shared" si="19"/>
        <v>0</v>
      </c>
      <c r="S146" s="70"/>
    </row>
    <row r="147" spans="2:19" x14ac:dyDescent="0.25">
      <c r="B147" s="60">
        <v>140</v>
      </c>
      <c r="C147" s="61"/>
      <c r="D147" s="61"/>
      <c r="E147" s="61"/>
      <c r="J147" s="68">
        <v>140</v>
      </c>
      <c r="K147" s="62">
        <f t="shared" si="14"/>
        <v>0</v>
      </c>
      <c r="L147" s="62">
        <f t="shared" si="14"/>
        <v>0</v>
      </c>
      <c r="M147" s="62" t="str">
        <f t="shared" si="16"/>
        <v>86-9(71)</v>
      </c>
      <c r="N147" s="63">
        <f t="shared" si="15"/>
        <v>0</v>
      </c>
      <c r="O147" s="63">
        <f t="shared" si="15"/>
        <v>0</v>
      </c>
      <c r="P147" s="63">
        <f t="shared" si="17"/>
        <v>0</v>
      </c>
      <c r="Q147" s="64">
        <f t="shared" si="18"/>
        <v>0</v>
      </c>
      <c r="R147" s="64">
        <f t="shared" si="19"/>
        <v>0</v>
      </c>
      <c r="S147" s="70"/>
    </row>
    <row r="148" spans="2:19" x14ac:dyDescent="0.25">
      <c r="B148" s="60">
        <v>141</v>
      </c>
      <c r="C148" s="61"/>
      <c r="D148" s="61"/>
      <c r="E148" s="61"/>
      <c r="J148" s="68">
        <v>141</v>
      </c>
      <c r="K148" s="62">
        <f t="shared" si="14"/>
        <v>0</v>
      </c>
      <c r="L148" s="62">
        <f t="shared" si="14"/>
        <v>0</v>
      </c>
      <c r="M148" s="62" t="str">
        <f t="shared" si="16"/>
        <v>86-9(71)</v>
      </c>
      <c r="N148" s="63">
        <f t="shared" si="15"/>
        <v>0</v>
      </c>
      <c r="O148" s="63">
        <f t="shared" si="15"/>
        <v>0</v>
      </c>
      <c r="P148" s="63">
        <f t="shared" si="17"/>
        <v>0</v>
      </c>
      <c r="Q148" s="64">
        <f t="shared" si="18"/>
        <v>0</v>
      </c>
      <c r="R148" s="64">
        <f t="shared" si="19"/>
        <v>0</v>
      </c>
      <c r="S148" s="70"/>
    </row>
    <row r="149" spans="2:19" x14ac:dyDescent="0.25">
      <c r="B149" s="60">
        <v>142</v>
      </c>
      <c r="C149" s="61"/>
      <c r="D149" s="61"/>
      <c r="E149" s="61"/>
      <c r="J149" s="68">
        <v>142</v>
      </c>
      <c r="K149" s="62">
        <f t="shared" si="14"/>
        <v>0</v>
      </c>
      <c r="L149" s="62">
        <f t="shared" si="14"/>
        <v>0</v>
      </c>
      <c r="M149" s="62" t="str">
        <f t="shared" si="16"/>
        <v>86-9(71)</v>
      </c>
      <c r="N149" s="63">
        <f t="shared" si="15"/>
        <v>0</v>
      </c>
      <c r="O149" s="63">
        <f t="shared" si="15"/>
        <v>0</v>
      </c>
      <c r="P149" s="63">
        <f t="shared" si="17"/>
        <v>0</v>
      </c>
      <c r="Q149" s="64">
        <f t="shared" si="18"/>
        <v>0</v>
      </c>
      <c r="R149" s="64">
        <f t="shared" si="19"/>
        <v>0</v>
      </c>
      <c r="S149" s="70"/>
    </row>
    <row r="150" spans="2:19" x14ac:dyDescent="0.25">
      <c r="B150" s="60">
        <v>143</v>
      </c>
      <c r="C150" s="61"/>
      <c r="D150" s="61"/>
      <c r="E150" s="61"/>
      <c r="J150" s="68">
        <v>143</v>
      </c>
      <c r="K150" s="62">
        <f t="shared" si="14"/>
        <v>0</v>
      </c>
      <c r="L150" s="62">
        <f t="shared" si="14"/>
        <v>0</v>
      </c>
      <c r="M150" s="62" t="str">
        <f t="shared" si="16"/>
        <v>86-9(71)</v>
      </c>
      <c r="N150" s="63">
        <f t="shared" si="15"/>
        <v>0</v>
      </c>
      <c r="O150" s="63">
        <f t="shared" si="15"/>
        <v>0</v>
      </c>
      <c r="P150" s="63">
        <f t="shared" si="17"/>
        <v>0</v>
      </c>
      <c r="Q150" s="64">
        <f t="shared" si="18"/>
        <v>0</v>
      </c>
      <c r="R150" s="64">
        <f t="shared" si="19"/>
        <v>0</v>
      </c>
      <c r="S150" s="70"/>
    </row>
    <row r="151" spans="2:19" x14ac:dyDescent="0.25">
      <c r="B151" s="60">
        <v>144</v>
      </c>
      <c r="C151" s="61"/>
      <c r="D151" s="61"/>
      <c r="E151" s="61"/>
      <c r="J151" s="68">
        <v>144</v>
      </c>
      <c r="K151" s="62">
        <f t="shared" si="14"/>
        <v>0</v>
      </c>
      <c r="L151" s="62">
        <f t="shared" si="14"/>
        <v>0</v>
      </c>
      <c r="M151" s="62" t="str">
        <f t="shared" si="16"/>
        <v>86-9(71)</v>
      </c>
      <c r="N151" s="63">
        <f t="shared" si="15"/>
        <v>0</v>
      </c>
      <c r="O151" s="63">
        <f t="shared" si="15"/>
        <v>0</v>
      </c>
      <c r="P151" s="63">
        <f t="shared" si="17"/>
        <v>0</v>
      </c>
      <c r="Q151" s="64">
        <f t="shared" si="18"/>
        <v>0</v>
      </c>
      <c r="R151" s="64">
        <f t="shared" si="19"/>
        <v>0</v>
      </c>
      <c r="S151" s="70"/>
    </row>
    <row r="152" spans="2:19" x14ac:dyDescent="0.25">
      <c r="B152" s="60">
        <v>145</v>
      </c>
      <c r="C152" s="61"/>
      <c r="D152" s="61"/>
      <c r="E152" s="61"/>
      <c r="J152" s="68">
        <v>145</v>
      </c>
      <c r="K152" s="62">
        <f t="shared" si="14"/>
        <v>0</v>
      </c>
      <c r="L152" s="62">
        <f t="shared" si="14"/>
        <v>0</v>
      </c>
      <c r="M152" s="62" t="str">
        <f t="shared" si="16"/>
        <v>86-9(71)</v>
      </c>
      <c r="N152" s="63">
        <f t="shared" si="15"/>
        <v>0</v>
      </c>
      <c r="O152" s="63">
        <f t="shared" si="15"/>
        <v>0</v>
      </c>
      <c r="P152" s="63">
        <f t="shared" si="17"/>
        <v>0</v>
      </c>
      <c r="Q152" s="64">
        <f t="shared" si="18"/>
        <v>0</v>
      </c>
      <c r="R152" s="64">
        <f t="shared" si="19"/>
        <v>0</v>
      </c>
      <c r="S152" s="70"/>
    </row>
    <row r="153" spans="2:19" x14ac:dyDescent="0.25">
      <c r="B153" s="60">
        <v>146</v>
      </c>
      <c r="C153" s="61"/>
      <c r="D153" s="61"/>
      <c r="E153" s="61"/>
      <c r="J153" s="68">
        <v>146</v>
      </c>
      <c r="K153" s="62">
        <f t="shared" si="14"/>
        <v>0</v>
      </c>
      <c r="L153" s="62">
        <f t="shared" si="14"/>
        <v>0</v>
      </c>
      <c r="M153" s="62" t="str">
        <f t="shared" si="16"/>
        <v>86-9(71)</v>
      </c>
      <c r="N153" s="63">
        <f t="shared" si="15"/>
        <v>0</v>
      </c>
      <c r="O153" s="63">
        <f t="shared" si="15"/>
        <v>0</v>
      </c>
      <c r="P153" s="63">
        <f t="shared" si="17"/>
        <v>0</v>
      </c>
      <c r="Q153" s="64">
        <f t="shared" si="18"/>
        <v>0</v>
      </c>
      <c r="R153" s="64">
        <f t="shared" si="19"/>
        <v>0</v>
      </c>
      <c r="S153" s="70"/>
    </row>
    <row r="154" spans="2:19" x14ac:dyDescent="0.25">
      <c r="B154" s="60">
        <v>147</v>
      </c>
      <c r="C154" s="61"/>
      <c r="D154" s="61"/>
      <c r="E154" s="61"/>
      <c r="J154" s="68">
        <v>147</v>
      </c>
      <c r="K154" s="62">
        <f t="shared" si="14"/>
        <v>0</v>
      </c>
      <c r="L154" s="62">
        <f t="shared" si="14"/>
        <v>0</v>
      </c>
      <c r="M154" s="62" t="str">
        <f t="shared" si="16"/>
        <v>86-9(71)</v>
      </c>
      <c r="N154" s="63">
        <f t="shared" si="15"/>
        <v>0</v>
      </c>
      <c r="O154" s="63">
        <f t="shared" si="15"/>
        <v>0</v>
      </c>
      <c r="P154" s="63">
        <f t="shared" si="17"/>
        <v>0</v>
      </c>
      <c r="Q154" s="64">
        <f t="shared" si="18"/>
        <v>0</v>
      </c>
      <c r="R154" s="64">
        <f t="shared" si="19"/>
        <v>0</v>
      </c>
      <c r="S154" s="70"/>
    </row>
    <row r="155" spans="2:19" x14ac:dyDescent="0.25">
      <c r="B155" s="60">
        <v>148</v>
      </c>
      <c r="C155" s="61"/>
      <c r="D155" s="61"/>
      <c r="E155" s="61"/>
      <c r="J155" s="68">
        <v>148</v>
      </c>
      <c r="K155" s="62">
        <f t="shared" si="14"/>
        <v>0</v>
      </c>
      <c r="L155" s="62">
        <f t="shared" si="14"/>
        <v>0</v>
      </c>
      <c r="M155" s="62" t="str">
        <f t="shared" si="16"/>
        <v>86-9(71)</v>
      </c>
      <c r="N155" s="63">
        <f t="shared" si="15"/>
        <v>0</v>
      </c>
      <c r="O155" s="63">
        <f t="shared" si="15"/>
        <v>0</v>
      </c>
      <c r="P155" s="63">
        <f t="shared" si="17"/>
        <v>0</v>
      </c>
      <c r="Q155" s="64">
        <f t="shared" si="18"/>
        <v>0</v>
      </c>
      <c r="R155" s="64">
        <f t="shared" si="19"/>
        <v>0</v>
      </c>
      <c r="S155" s="70"/>
    </row>
    <row r="156" spans="2:19" x14ac:dyDescent="0.25">
      <c r="B156" s="60">
        <v>149</v>
      </c>
      <c r="C156" s="61"/>
      <c r="D156" s="61"/>
      <c r="E156" s="61"/>
      <c r="J156" s="68">
        <v>149</v>
      </c>
      <c r="K156" s="62">
        <f t="shared" si="14"/>
        <v>0</v>
      </c>
      <c r="L156" s="62">
        <f t="shared" si="14"/>
        <v>0</v>
      </c>
      <c r="M156" s="62" t="str">
        <f t="shared" si="16"/>
        <v>86-9(71)</v>
      </c>
      <c r="N156" s="63">
        <f t="shared" si="15"/>
        <v>0</v>
      </c>
      <c r="O156" s="63">
        <f t="shared" si="15"/>
        <v>0</v>
      </c>
      <c r="P156" s="63">
        <f t="shared" si="17"/>
        <v>0</v>
      </c>
      <c r="Q156" s="64">
        <f t="shared" si="18"/>
        <v>0</v>
      </c>
      <c r="R156" s="64">
        <f t="shared" si="19"/>
        <v>0</v>
      </c>
      <c r="S156" s="70"/>
    </row>
    <row r="157" spans="2:19" x14ac:dyDescent="0.25">
      <c r="B157" s="60">
        <v>150</v>
      </c>
      <c r="C157" s="61"/>
      <c r="D157" s="61"/>
      <c r="E157" s="61"/>
      <c r="J157" s="68">
        <v>150</v>
      </c>
      <c r="K157" s="62">
        <f t="shared" si="14"/>
        <v>0</v>
      </c>
      <c r="L157" s="62">
        <f t="shared" si="14"/>
        <v>0</v>
      </c>
      <c r="M157" s="62" t="str">
        <f t="shared" si="16"/>
        <v>86-9(71)</v>
      </c>
      <c r="N157" s="63">
        <f t="shared" si="15"/>
        <v>0</v>
      </c>
      <c r="O157" s="63">
        <f t="shared" si="15"/>
        <v>0</v>
      </c>
      <c r="P157" s="63">
        <f t="shared" si="17"/>
        <v>0</v>
      </c>
      <c r="Q157" s="64">
        <f t="shared" si="18"/>
        <v>0</v>
      </c>
      <c r="R157" s="64">
        <f t="shared" si="19"/>
        <v>0</v>
      </c>
      <c r="S157" s="70"/>
    </row>
    <row r="158" spans="2:19" x14ac:dyDescent="0.25">
      <c r="B158" s="60">
        <v>151</v>
      </c>
      <c r="C158" s="61"/>
      <c r="D158" s="61"/>
      <c r="E158" s="61"/>
      <c r="J158" s="68">
        <v>151</v>
      </c>
      <c r="K158" s="62">
        <f t="shared" si="14"/>
        <v>0</v>
      </c>
      <c r="L158" s="62">
        <f t="shared" si="14"/>
        <v>0</v>
      </c>
      <c r="M158" s="62" t="str">
        <f t="shared" si="16"/>
        <v>86-9(71)</v>
      </c>
      <c r="N158" s="63">
        <f t="shared" si="15"/>
        <v>0</v>
      </c>
      <c r="O158" s="63">
        <f t="shared" si="15"/>
        <v>0</v>
      </c>
      <c r="P158" s="63">
        <f t="shared" si="17"/>
        <v>0</v>
      </c>
      <c r="Q158" s="64">
        <f t="shared" si="18"/>
        <v>0</v>
      </c>
      <c r="R158" s="64">
        <f t="shared" si="19"/>
        <v>0</v>
      </c>
      <c r="S158" s="70"/>
    </row>
    <row r="159" spans="2:19" x14ac:dyDescent="0.25">
      <c r="B159" s="60">
        <v>152</v>
      </c>
      <c r="C159" s="61"/>
      <c r="D159" s="61"/>
      <c r="E159" s="61"/>
      <c r="J159" s="68">
        <v>152</v>
      </c>
      <c r="K159" s="62">
        <f t="shared" si="14"/>
        <v>0</v>
      </c>
      <c r="L159" s="62">
        <f t="shared" si="14"/>
        <v>0</v>
      </c>
      <c r="M159" s="62" t="str">
        <f t="shared" si="16"/>
        <v>86-9(71)</v>
      </c>
      <c r="N159" s="63">
        <f t="shared" si="15"/>
        <v>0</v>
      </c>
      <c r="O159" s="63">
        <f t="shared" si="15"/>
        <v>0</v>
      </c>
      <c r="P159" s="63">
        <f t="shared" si="17"/>
        <v>0</v>
      </c>
      <c r="Q159" s="64">
        <f t="shared" si="18"/>
        <v>0</v>
      </c>
      <c r="R159" s="64">
        <f t="shared" si="19"/>
        <v>0</v>
      </c>
      <c r="S159" s="70"/>
    </row>
    <row r="160" spans="2:19" x14ac:dyDescent="0.25">
      <c r="B160" s="60">
        <v>153</v>
      </c>
      <c r="C160" s="61"/>
      <c r="D160" s="61"/>
      <c r="E160" s="61"/>
      <c r="J160" s="68">
        <v>153</v>
      </c>
      <c r="K160" s="62">
        <f t="shared" si="14"/>
        <v>0</v>
      </c>
      <c r="L160" s="62">
        <f t="shared" si="14"/>
        <v>0</v>
      </c>
      <c r="M160" s="62" t="str">
        <f t="shared" si="16"/>
        <v>86-9(71)</v>
      </c>
      <c r="N160" s="63">
        <f t="shared" si="15"/>
        <v>0</v>
      </c>
      <c r="O160" s="63">
        <f t="shared" si="15"/>
        <v>0</v>
      </c>
      <c r="P160" s="63">
        <f t="shared" si="17"/>
        <v>0</v>
      </c>
      <c r="Q160" s="64">
        <f t="shared" si="18"/>
        <v>0</v>
      </c>
      <c r="R160" s="64">
        <f t="shared" si="19"/>
        <v>0</v>
      </c>
      <c r="S160" s="70"/>
    </row>
    <row r="161" spans="2:19" x14ac:dyDescent="0.25">
      <c r="B161" s="60">
        <v>154</v>
      </c>
      <c r="C161" s="61"/>
      <c r="D161" s="61"/>
      <c r="E161" s="61"/>
      <c r="J161" s="68">
        <v>154</v>
      </c>
      <c r="K161" s="62">
        <f t="shared" si="14"/>
        <v>0</v>
      </c>
      <c r="L161" s="62">
        <f t="shared" si="14"/>
        <v>0</v>
      </c>
      <c r="M161" s="62" t="str">
        <f t="shared" si="16"/>
        <v>86-9(71)</v>
      </c>
      <c r="N161" s="63">
        <f t="shared" si="15"/>
        <v>0</v>
      </c>
      <c r="O161" s="63">
        <f t="shared" si="15"/>
        <v>0</v>
      </c>
      <c r="P161" s="63">
        <f t="shared" si="17"/>
        <v>0</v>
      </c>
      <c r="Q161" s="64">
        <f t="shared" si="18"/>
        <v>0</v>
      </c>
      <c r="R161" s="64">
        <f t="shared" si="19"/>
        <v>0</v>
      </c>
      <c r="S161" s="70"/>
    </row>
    <row r="162" spans="2:19" x14ac:dyDescent="0.25">
      <c r="B162" s="60">
        <v>155</v>
      </c>
      <c r="C162" s="61"/>
      <c r="D162" s="61"/>
      <c r="E162" s="61"/>
      <c r="J162" s="68">
        <v>155</v>
      </c>
      <c r="K162" s="62">
        <f t="shared" si="14"/>
        <v>0</v>
      </c>
      <c r="L162" s="62">
        <f t="shared" si="14"/>
        <v>0</v>
      </c>
      <c r="M162" s="62" t="str">
        <f t="shared" si="16"/>
        <v>86-9(71)</v>
      </c>
      <c r="N162" s="63">
        <f t="shared" si="15"/>
        <v>0</v>
      </c>
      <c r="O162" s="63">
        <f t="shared" si="15"/>
        <v>0</v>
      </c>
      <c r="P162" s="63">
        <f t="shared" si="17"/>
        <v>0</v>
      </c>
      <c r="Q162" s="64">
        <f t="shared" si="18"/>
        <v>0</v>
      </c>
      <c r="R162" s="64">
        <f t="shared" si="19"/>
        <v>0</v>
      </c>
      <c r="S162" s="70"/>
    </row>
    <row r="163" spans="2:19" x14ac:dyDescent="0.25">
      <c r="B163" s="60">
        <v>156</v>
      </c>
      <c r="C163" s="61"/>
      <c r="D163" s="61"/>
      <c r="E163" s="61"/>
      <c r="J163" s="68">
        <v>156</v>
      </c>
      <c r="K163" s="62">
        <f t="shared" si="14"/>
        <v>0</v>
      </c>
      <c r="L163" s="62">
        <f t="shared" si="14"/>
        <v>0</v>
      </c>
      <c r="M163" s="62" t="str">
        <f t="shared" si="16"/>
        <v>86-9(71)</v>
      </c>
      <c r="N163" s="63">
        <f t="shared" si="15"/>
        <v>0</v>
      </c>
      <c r="O163" s="63">
        <f t="shared" si="15"/>
        <v>0</v>
      </c>
      <c r="P163" s="63">
        <f t="shared" si="17"/>
        <v>0</v>
      </c>
      <c r="Q163" s="64">
        <f t="shared" si="18"/>
        <v>0</v>
      </c>
      <c r="R163" s="64">
        <f t="shared" si="19"/>
        <v>0</v>
      </c>
      <c r="S163" s="70"/>
    </row>
    <row r="164" spans="2:19" x14ac:dyDescent="0.25">
      <c r="B164" s="60">
        <v>157</v>
      </c>
      <c r="C164" s="61"/>
      <c r="D164" s="61"/>
      <c r="E164" s="61"/>
      <c r="J164" s="68">
        <v>157</v>
      </c>
      <c r="K164" s="62">
        <f t="shared" si="14"/>
        <v>0</v>
      </c>
      <c r="L164" s="62">
        <f t="shared" si="14"/>
        <v>0</v>
      </c>
      <c r="M164" s="62" t="str">
        <f t="shared" si="16"/>
        <v>86-9(71)</v>
      </c>
      <c r="N164" s="63">
        <f t="shared" si="15"/>
        <v>0</v>
      </c>
      <c r="O164" s="63">
        <f t="shared" si="15"/>
        <v>0</v>
      </c>
      <c r="P164" s="63">
        <f t="shared" si="17"/>
        <v>0</v>
      </c>
      <c r="Q164" s="64">
        <f t="shared" si="18"/>
        <v>0</v>
      </c>
      <c r="R164" s="64">
        <f t="shared" si="19"/>
        <v>0</v>
      </c>
      <c r="S164" s="70"/>
    </row>
    <row r="165" spans="2:19" x14ac:dyDescent="0.25">
      <c r="B165" s="60">
        <v>158</v>
      </c>
      <c r="C165" s="61"/>
      <c r="D165" s="61"/>
      <c r="E165" s="61"/>
      <c r="J165" s="68">
        <v>158</v>
      </c>
      <c r="K165" s="62">
        <f t="shared" si="14"/>
        <v>0</v>
      </c>
      <c r="L165" s="62">
        <f t="shared" si="14"/>
        <v>0</v>
      </c>
      <c r="M165" s="62" t="str">
        <f t="shared" si="16"/>
        <v>86-9(71)</v>
      </c>
      <c r="N165" s="63">
        <f t="shared" si="15"/>
        <v>0</v>
      </c>
      <c r="O165" s="63">
        <f t="shared" si="15"/>
        <v>0</v>
      </c>
      <c r="P165" s="63">
        <f t="shared" si="17"/>
        <v>0</v>
      </c>
      <c r="Q165" s="64">
        <f t="shared" si="18"/>
        <v>0</v>
      </c>
      <c r="R165" s="64">
        <f t="shared" si="19"/>
        <v>0</v>
      </c>
      <c r="S165" s="70"/>
    </row>
    <row r="166" spans="2:19" x14ac:dyDescent="0.25">
      <c r="B166" s="60">
        <v>159</v>
      </c>
      <c r="C166" s="61"/>
      <c r="D166" s="61"/>
      <c r="E166" s="61"/>
      <c r="J166" s="68">
        <v>159</v>
      </c>
      <c r="K166" s="62">
        <f t="shared" si="14"/>
        <v>0</v>
      </c>
      <c r="L166" s="62">
        <f t="shared" si="14"/>
        <v>0</v>
      </c>
      <c r="M166" s="62" t="str">
        <f t="shared" si="16"/>
        <v>86-9(71)</v>
      </c>
      <c r="N166" s="63">
        <f t="shared" si="15"/>
        <v>0</v>
      </c>
      <c r="O166" s="63">
        <f t="shared" si="15"/>
        <v>0</v>
      </c>
      <c r="P166" s="63">
        <f t="shared" si="17"/>
        <v>0</v>
      </c>
      <c r="Q166" s="64">
        <f t="shared" si="18"/>
        <v>0</v>
      </c>
      <c r="R166" s="64">
        <f t="shared" si="19"/>
        <v>0</v>
      </c>
      <c r="S166" s="70"/>
    </row>
    <row r="167" spans="2:19" x14ac:dyDescent="0.25">
      <c r="B167" s="60">
        <v>160</v>
      </c>
      <c r="C167" s="61"/>
      <c r="D167" s="61"/>
      <c r="E167" s="61"/>
      <c r="J167" s="68">
        <v>160</v>
      </c>
      <c r="K167" s="62">
        <f t="shared" si="14"/>
        <v>0</v>
      </c>
      <c r="L167" s="62">
        <f t="shared" si="14"/>
        <v>0</v>
      </c>
      <c r="M167" s="62" t="str">
        <f t="shared" si="16"/>
        <v>86-9(71)</v>
      </c>
      <c r="N167" s="63">
        <f t="shared" si="15"/>
        <v>0</v>
      </c>
      <c r="O167" s="63">
        <f t="shared" si="15"/>
        <v>0</v>
      </c>
      <c r="P167" s="63">
        <f t="shared" si="17"/>
        <v>0</v>
      </c>
      <c r="Q167" s="64">
        <f t="shared" si="18"/>
        <v>0</v>
      </c>
      <c r="R167" s="64">
        <f t="shared" si="19"/>
        <v>0</v>
      </c>
      <c r="S167" s="70"/>
    </row>
    <row r="168" spans="2:19" x14ac:dyDescent="0.25">
      <c r="B168" s="60">
        <v>161</v>
      </c>
      <c r="C168" s="61"/>
      <c r="D168" s="61"/>
      <c r="E168" s="61"/>
      <c r="J168" s="68">
        <v>161</v>
      </c>
      <c r="K168" s="62">
        <f t="shared" si="14"/>
        <v>0</v>
      </c>
      <c r="L168" s="62">
        <f t="shared" si="14"/>
        <v>0</v>
      </c>
      <c r="M168" s="62" t="str">
        <f t="shared" si="16"/>
        <v>86-9(71)</v>
      </c>
      <c r="N168" s="63">
        <f t="shared" si="15"/>
        <v>0</v>
      </c>
      <c r="O168" s="63">
        <f t="shared" si="15"/>
        <v>0</v>
      </c>
      <c r="P168" s="63">
        <f t="shared" si="17"/>
        <v>0</v>
      </c>
      <c r="Q168" s="64">
        <f t="shared" si="18"/>
        <v>0</v>
      </c>
      <c r="R168" s="64">
        <f t="shared" si="19"/>
        <v>0</v>
      </c>
      <c r="S168" s="70"/>
    </row>
    <row r="169" spans="2:19" x14ac:dyDescent="0.25">
      <c r="B169" s="60">
        <v>162</v>
      </c>
      <c r="C169" s="61"/>
      <c r="D169" s="61"/>
      <c r="E169" s="61"/>
      <c r="J169" s="68">
        <v>162</v>
      </c>
      <c r="K169" s="62">
        <f t="shared" si="14"/>
        <v>0</v>
      </c>
      <c r="L169" s="62">
        <f t="shared" si="14"/>
        <v>0</v>
      </c>
      <c r="M169" s="62" t="str">
        <f t="shared" si="16"/>
        <v>86-9(71)</v>
      </c>
      <c r="N169" s="63">
        <f t="shared" si="15"/>
        <v>0</v>
      </c>
      <c r="O169" s="63">
        <f t="shared" si="15"/>
        <v>0</v>
      </c>
      <c r="P169" s="63">
        <f t="shared" si="17"/>
        <v>0</v>
      </c>
      <c r="Q169" s="64">
        <f t="shared" si="18"/>
        <v>0</v>
      </c>
      <c r="R169" s="64">
        <f t="shared" si="19"/>
        <v>0</v>
      </c>
      <c r="S169" s="70"/>
    </row>
    <row r="170" spans="2:19" x14ac:dyDescent="0.25">
      <c r="B170" s="60">
        <v>163</v>
      </c>
      <c r="C170" s="61"/>
      <c r="D170" s="61"/>
      <c r="E170" s="61"/>
      <c r="J170" s="68">
        <v>163</v>
      </c>
      <c r="K170" s="62">
        <f t="shared" si="14"/>
        <v>0</v>
      </c>
      <c r="L170" s="62">
        <f t="shared" si="14"/>
        <v>0</v>
      </c>
      <c r="M170" s="62" t="str">
        <f t="shared" si="16"/>
        <v>86-9(71)</v>
      </c>
      <c r="N170" s="63">
        <f t="shared" si="15"/>
        <v>0</v>
      </c>
      <c r="O170" s="63">
        <f t="shared" si="15"/>
        <v>0</v>
      </c>
      <c r="P170" s="63">
        <f t="shared" si="17"/>
        <v>0</v>
      </c>
      <c r="Q170" s="64">
        <f t="shared" si="18"/>
        <v>0</v>
      </c>
      <c r="R170" s="64">
        <f t="shared" si="19"/>
        <v>0</v>
      </c>
      <c r="S170" s="70"/>
    </row>
    <row r="171" spans="2:19" x14ac:dyDescent="0.25">
      <c r="B171" s="60">
        <v>164</v>
      </c>
      <c r="C171" s="61"/>
      <c r="D171" s="61"/>
      <c r="E171" s="61"/>
      <c r="J171" s="68">
        <v>164</v>
      </c>
      <c r="K171" s="62">
        <f t="shared" si="14"/>
        <v>0</v>
      </c>
      <c r="L171" s="62">
        <f t="shared" si="14"/>
        <v>0</v>
      </c>
      <c r="M171" s="62" t="str">
        <f t="shared" si="16"/>
        <v>86-9(71)</v>
      </c>
      <c r="N171" s="63">
        <f t="shared" si="15"/>
        <v>0</v>
      </c>
      <c r="O171" s="63">
        <f t="shared" si="15"/>
        <v>0</v>
      </c>
      <c r="P171" s="63">
        <f t="shared" si="17"/>
        <v>0</v>
      </c>
      <c r="Q171" s="64">
        <f t="shared" si="18"/>
        <v>0</v>
      </c>
      <c r="R171" s="64">
        <f t="shared" si="19"/>
        <v>0</v>
      </c>
      <c r="S171" s="70"/>
    </row>
    <row r="172" spans="2:19" x14ac:dyDescent="0.25">
      <c r="B172" s="60">
        <v>165</v>
      </c>
      <c r="C172" s="61"/>
      <c r="D172" s="61"/>
      <c r="E172" s="61"/>
      <c r="J172" s="68">
        <v>165</v>
      </c>
      <c r="K172" s="62">
        <f t="shared" si="14"/>
        <v>0</v>
      </c>
      <c r="L172" s="62">
        <f t="shared" si="14"/>
        <v>0</v>
      </c>
      <c r="M172" s="62" t="str">
        <f t="shared" si="16"/>
        <v>86-9(71)</v>
      </c>
      <c r="N172" s="63">
        <f t="shared" si="15"/>
        <v>0</v>
      </c>
      <c r="O172" s="63">
        <f t="shared" si="15"/>
        <v>0</v>
      </c>
      <c r="P172" s="63">
        <f t="shared" si="17"/>
        <v>0</v>
      </c>
      <c r="Q172" s="64">
        <f t="shared" si="18"/>
        <v>0</v>
      </c>
      <c r="R172" s="64">
        <f t="shared" si="19"/>
        <v>0</v>
      </c>
      <c r="S172" s="70"/>
    </row>
    <row r="173" spans="2:19" x14ac:dyDescent="0.25">
      <c r="B173" s="60">
        <v>166</v>
      </c>
      <c r="C173" s="61"/>
      <c r="D173" s="61"/>
      <c r="E173" s="61"/>
      <c r="J173" s="68">
        <v>166</v>
      </c>
      <c r="K173" s="62">
        <f t="shared" si="14"/>
        <v>0</v>
      </c>
      <c r="L173" s="62">
        <f t="shared" si="14"/>
        <v>0</v>
      </c>
      <c r="M173" s="62" t="str">
        <f t="shared" si="16"/>
        <v>86-9(71)</v>
      </c>
      <c r="N173" s="63">
        <f t="shared" si="15"/>
        <v>0</v>
      </c>
      <c r="O173" s="63">
        <f t="shared" si="15"/>
        <v>0</v>
      </c>
      <c r="P173" s="63">
        <f t="shared" si="17"/>
        <v>0</v>
      </c>
      <c r="Q173" s="64">
        <f t="shared" si="18"/>
        <v>0</v>
      </c>
      <c r="R173" s="64">
        <f t="shared" si="19"/>
        <v>0</v>
      </c>
      <c r="S173" s="70"/>
    </row>
    <row r="174" spans="2:19" x14ac:dyDescent="0.25">
      <c r="B174" s="60">
        <v>167</v>
      </c>
      <c r="C174" s="61"/>
      <c r="D174" s="61"/>
      <c r="E174" s="61"/>
      <c r="J174" s="68">
        <v>167</v>
      </c>
      <c r="K174" s="62">
        <f t="shared" si="14"/>
        <v>0</v>
      </c>
      <c r="L174" s="62">
        <f t="shared" si="14"/>
        <v>0</v>
      </c>
      <c r="M174" s="62" t="str">
        <f t="shared" si="16"/>
        <v>86-9(71)</v>
      </c>
      <c r="N174" s="63">
        <f t="shared" si="15"/>
        <v>0</v>
      </c>
      <c r="O174" s="63">
        <f t="shared" si="15"/>
        <v>0</v>
      </c>
      <c r="P174" s="63">
        <f t="shared" si="17"/>
        <v>0</v>
      </c>
      <c r="Q174" s="64">
        <f t="shared" si="18"/>
        <v>0</v>
      </c>
      <c r="R174" s="64">
        <f t="shared" si="19"/>
        <v>0</v>
      </c>
      <c r="S174" s="70"/>
    </row>
    <row r="175" spans="2:19" x14ac:dyDescent="0.25">
      <c r="B175" s="60">
        <v>168</v>
      </c>
      <c r="C175" s="61"/>
      <c r="D175" s="61"/>
      <c r="E175" s="61"/>
      <c r="J175" s="68">
        <v>168</v>
      </c>
      <c r="K175" s="62">
        <f t="shared" si="14"/>
        <v>0</v>
      </c>
      <c r="L175" s="62">
        <f t="shared" si="14"/>
        <v>0</v>
      </c>
      <c r="M175" s="62" t="str">
        <f t="shared" si="16"/>
        <v>86-9(71)</v>
      </c>
      <c r="N175" s="63">
        <f t="shared" si="15"/>
        <v>0</v>
      </c>
      <c r="O175" s="63">
        <f t="shared" si="15"/>
        <v>0</v>
      </c>
      <c r="P175" s="63">
        <f t="shared" si="17"/>
        <v>0</v>
      </c>
      <c r="Q175" s="64">
        <f t="shared" si="18"/>
        <v>0</v>
      </c>
      <c r="R175" s="64">
        <f t="shared" si="19"/>
        <v>0</v>
      </c>
      <c r="S175" s="70"/>
    </row>
    <row r="176" spans="2:19" x14ac:dyDescent="0.25">
      <c r="B176" s="60">
        <v>169</v>
      </c>
      <c r="C176" s="61"/>
      <c r="D176" s="61"/>
      <c r="E176" s="61"/>
      <c r="J176" s="68">
        <v>169</v>
      </c>
      <c r="K176" s="62">
        <f t="shared" si="14"/>
        <v>0</v>
      </c>
      <c r="L176" s="62">
        <f t="shared" si="14"/>
        <v>0</v>
      </c>
      <c r="M176" s="62" t="str">
        <f t="shared" si="16"/>
        <v>86-9(71)</v>
      </c>
      <c r="N176" s="63">
        <f t="shared" si="15"/>
        <v>0</v>
      </c>
      <c r="O176" s="63">
        <f t="shared" si="15"/>
        <v>0</v>
      </c>
      <c r="P176" s="63">
        <f t="shared" si="17"/>
        <v>0</v>
      </c>
      <c r="Q176" s="64">
        <f t="shared" si="18"/>
        <v>0</v>
      </c>
      <c r="R176" s="64">
        <f t="shared" si="19"/>
        <v>0</v>
      </c>
      <c r="S176" s="70"/>
    </row>
    <row r="177" spans="2:19" x14ac:dyDescent="0.25">
      <c r="B177" s="60">
        <v>170</v>
      </c>
      <c r="C177" s="61"/>
      <c r="D177" s="61"/>
      <c r="E177" s="61"/>
      <c r="J177" s="68">
        <v>170</v>
      </c>
      <c r="K177" s="62">
        <f t="shared" si="14"/>
        <v>0</v>
      </c>
      <c r="L177" s="62">
        <f t="shared" si="14"/>
        <v>0</v>
      </c>
      <c r="M177" s="62" t="str">
        <f t="shared" si="16"/>
        <v>86-9(71)</v>
      </c>
      <c r="N177" s="63">
        <f t="shared" si="15"/>
        <v>0</v>
      </c>
      <c r="O177" s="63">
        <f t="shared" si="15"/>
        <v>0</v>
      </c>
      <c r="P177" s="63">
        <f t="shared" si="17"/>
        <v>0</v>
      </c>
      <c r="Q177" s="64">
        <f t="shared" si="18"/>
        <v>0</v>
      </c>
      <c r="R177" s="64">
        <f t="shared" si="19"/>
        <v>0</v>
      </c>
      <c r="S177" s="70"/>
    </row>
    <row r="178" spans="2:19" x14ac:dyDescent="0.25">
      <c r="B178" s="60">
        <v>171</v>
      </c>
      <c r="C178" s="61"/>
      <c r="D178" s="61"/>
      <c r="E178" s="61"/>
      <c r="J178" s="68">
        <v>171</v>
      </c>
      <c r="K178" s="62">
        <f t="shared" si="14"/>
        <v>0</v>
      </c>
      <c r="L178" s="62">
        <f t="shared" si="14"/>
        <v>0</v>
      </c>
      <c r="M178" s="62" t="str">
        <f t="shared" si="16"/>
        <v>86-9(71)</v>
      </c>
      <c r="N178" s="63">
        <f t="shared" si="15"/>
        <v>0</v>
      </c>
      <c r="O178" s="63">
        <f t="shared" si="15"/>
        <v>0</v>
      </c>
      <c r="P178" s="63">
        <f t="shared" si="17"/>
        <v>0</v>
      </c>
      <c r="Q178" s="64">
        <f t="shared" si="18"/>
        <v>0</v>
      </c>
      <c r="R178" s="64">
        <f t="shared" si="19"/>
        <v>0</v>
      </c>
      <c r="S178" s="70"/>
    </row>
    <row r="179" spans="2:19" x14ac:dyDescent="0.25">
      <c r="B179" s="60">
        <v>172</v>
      </c>
      <c r="C179" s="61"/>
      <c r="D179" s="61"/>
      <c r="E179" s="61"/>
      <c r="J179" s="68">
        <v>172</v>
      </c>
      <c r="K179" s="62">
        <f t="shared" si="14"/>
        <v>0</v>
      </c>
      <c r="L179" s="62">
        <f t="shared" si="14"/>
        <v>0</v>
      </c>
      <c r="M179" s="62" t="str">
        <f t="shared" si="16"/>
        <v>86-9(71)</v>
      </c>
      <c r="N179" s="63">
        <f t="shared" si="15"/>
        <v>0</v>
      </c>
      <c r="O179" s="63">
        <f t="shared" si="15"/>
        <v>0</v>
      </c>
      <c r="P179" s="63">
        <f t="shared" si="17"/>
        <v>0</v>
      </c>
      <c r="Q179" s="64">
        <f t="shared" si="18"/>
        <v>0</v>
      </c>
      <c r="R179" s="64">
        <f t="shared" si="19"/>
        <v>0</v>
      </c>
      <c r="S179" s="70"/>
    </row>
    <row r="180" spans="2:19" x14ac:dyDescent="0.25">
      <c r="B180" s="60">
        <v>173</v>
      </c>
      <c r="C180" s="61"/>
      <c r="D180" s="61"/>
      <c r="E180" s="61"/>
      <c r="J180" s="68">
        <v>173</v>
      </c>
      <c r="K180" s="62">
        <f t="shared" si="14"/>
        <v>0</v>
      </c>
      <c r="L180" s="62">
        <f t="shared" si="14"/>
        <v>0</v>
      </c>
      <c r="M180" s="62" t="str">
        <f t="shared" si="16"/>
        <v>86-9(71)</v>
      </c>
      <c r="N180" s="63">
        <f t="shared" si="15"/>
        <v>0</v>
      </c>
      <c r="O180" s="63">
        <f t="shared" si="15"/>
        <v>0</v>
      </c>
      <c r="P180" s="63">
        <f t="shared" si="17"/>
        <v>0</v>
      </c>
      <c r="Q180" s="64">
        <f t="shared" si="18"/>
        <v>0</v>
      </c>
      <c r="R180" s="64">
        <f t="shared" si="19"/>
        <v>0</v>
      </c>
      <c r="S180" s="70"/>
    </row>
    <row r="181" spans="2:19" x14ac:dyDescent="0.25">
      <c r="B181" s="60">
        <v>174</v>
      </c>
      <c r="C181" s="61"/>
      <c r="D181" s="61"/>
      <c r="E181" s="61"/>
      <c r="J181" s="68">
        <v>174</v>
      </c>
      <c r="K181" s="62">
        <f t="shared" si="14"/>
        <v>0</v>
      </c>
      <c r="L181" s="62">
        <f t="shared" si="14"/>
        <v>0</v>
      </c>
      <c r="M181" s="62" t="str">
        <f t="shared" si="16"/>
        <v>86-9(71)</v>
      </c>
      <c r="N181" s="63">
        <f t="shared" si="15"/>
        <v>0</v>
      </c>
      <c r="O181" s="63">
        <f t="shared" si="15"/>
        <v>0</v>
      </c>
      <c r="P181" s="63">
        <f t="shared" si="17"/>
        <v>0</v>
      </c>
      <c r="Q181" s="64">
        <f t="shared" si="18"/>
        <v>0</v>
      </c>
      <c r="R181" s="64">
        <f t="shared" si="19"/>
        <v>0</v>
      </c>
      <c r="S181" s="70"/>
    </row>
    <row r="182" spans="2:19" x14ac:dyDescent="0.25">
      <c r="B182" s="60">
        <v>175</v>
      </c>
      <c r="C182" s="61"/>
      <c r="D182" s="61"/>
      <c r="E182" s="61"/>
      <c r="J182" s="68">
        <v>175</v>
      </c>
      <c r="K182" s="62">
        <f t="shared" si="14"/>
        <v>0</v>
      </c>
      <c r="L182" s="62">
        <f t="shared" si="14"/>
        <v>0</v>
      </c>
      <c r="M182" s="62" t="str">
        <f t="shared" si="16"/>
        <v>86-9(71)</v>
      </c>
      <c r="N182" s="63">
        <f t="shared" si="15"/>
        <v>0</v>
      </c>
      <c r="O182" s="63">
        <f t="shared" si="15"/>
        <v>0</v>
      </c>
      <c r="P182" s="63">
        <f t="shared" si="17"/>
        <v>0</v>
      </c>
      <c r="Q182" s="64">
        <f t="shared" si="18"/>
        <v>0</v>
      </c>
      <c r="R182" s="64">
        <f t="shared" si="19"/>
        <v>0</v>
      </c>
      <c r="S182" s="70"/>
    </row>
    <row r="183" spans="2:19" x14ac:dyDescent="0.25">
      <c r="B183" s="60">
        <v>176</v>
      </c>
      <c r="C183" s="61"/>
      <c r="D183" s="61"/>
      <c r="E183" s="61"/>
      <c r="J183" s="68">
        <v>176</v>
      </c>
      <c r="K183" s="62">
        <f t="shared" si="14"/>
        <v>0</v>
      </c>
      <c r="L183" s="62">
        <f t="shared" si="14"/>
        <v>0</v>
      </c>
      <c r="M183" s="62" t="str">
        <f t="shared" si="16"/>
        <v>86-9(71)</v>
      </c>
      <c r="N183" s="63">
        <f t="shared" si="15"/>
        <v>0</v>
      </c>
      <c r="O183" s="63">
        <f t="shared" si="15"/>
        <v>0</v>
      </c>
      <c r="P183" s="63">
        <f t="shared" si="17"/>
        <v>0</v>
      </c>
      <c r="Q183" s="64">
        <f t="shared" si="18"/>
        <v>0</v>
      </c>
      <c r="R183" s="64">
        <f t="shared" si="19"/>
        <v>0</v>
      </c>
      <c r="S183" s="70"/>
    </row>
    <row r="184" spans="2:19" x14ac:dyDescent="0.25">
      <c r="B184" s="60">
        <v>177</v>
      </c>
      <c r="C184" s="61"/>
      <c r="D184" s="61"/>
      <c r="E184" s="61"/>
      <c r="J184" s="68">
        <v>177</v>
      </c>
      <c r="K184" s="62">
        <f t="shared" si="14"/>
        <v>0</v>
      </c>
      <c r="L184" s="62">
        <f t="shared" si="14"/>
        <v>0</v>
      </c>
      <c r="M184" s="62" t="str">
        <f t="shared" si="16"/>
        <v>86-9(71)</v>
      </c>
      <c r="N184" s="63">
        <f t="shared" si="15"/>
        <v>0</v>
      </c>
      <c r="O184" s="63">
        <f t="shared" si="15"/>
        <v>0</v>
      </c>
      <c r="P184" s="63">
        <f t="shared" si="17"/>
        <v>0</v>
      </c>
      <c r="Q184" s="64">
        <f t="shared" si="18"/>
        <v>0</v>
      </c>
      <c r="R184" s="64">
        <f t="shared" si="19"/>
        <v>0</v>
      </c>
      <c r="S184" s="70"/>
    </row>
    <row r="185" spans="2:19" x14ac:dyDescent="0.25">
      <c r="B185" s="60">
        <v>178</v>
      </c>
      <c r="C185" s="61"/>
      <c r="D185" s="61"/>
      <c r="E185" s="61"/>
      <c r="J185" s="68">
        <v>178</v>
      </c>
      <c r="K185" s="62">
        <f t="shared" si="14"/>
        <v>0</v>
      </c>
      <c r="L185" s="62">
        <f t="shared" si="14"/>
        <v>0</v>
      </c>
      <c r="M185" s="62" t="str">
        <f t="shared" si="16"/>
        <v>86-9(71)</v>
      </c>
      <c r="N185" s="63">
        <f t="shared" si="15"/>
        <v>0</v>
      </c>
      <c r="O185" s="63">
        <f t="shared" si="15"/>
        <v>0</v>
      </c>
      <c r="P185" s="63">
        <f t="shared" si="17"/>
        <v>0</v>
      </c>
      <c r="Q185" s="64">
        <f t="shared" si="18"/>
        <v>0</v>
      </c>
      <c r="R185" s="64">
        <f t="shared" si="19"/>
        <v>0</v>
      </c>
      <c r="S185" s="70"/>
    </row>
    <row r="186" spans="2:19" x14ac:dyDescent="0.25">
      <c r="B186" s="60">
        <v>179</v>
      </c>
      <c r="C186" s="61"/>
      <c r="D186" s="61"/>
      <c r="E186" s="61"/>
      <c r="J186" s="68">
        <v>179</v>
      </c>
      <c r="K186" s="62">
        <f t="shared" si="14"/>
        <v>0</v>
      </c>
      <c r="L186" s="62">
        <f t="shared" si="14"/>
        <v>0</v>
      </c>
      <c r="M186" s="62" t="str">
        <f t="shared" si="16"/>
        <v>86-9(71)</v>
      </c>
      <c r="N186" s="63">
        <f t="shared" si="15"/>
        <v>0</v>
      </c>
      <c r="O186" s="63">
        <f t="shared" si="15"/>
        <v>0</v>
      </c>
      <c r="P186" s="63">
        <f t="shared" si="17"/>
        <v>0</v>
      </c>
      <c r="Q186" s="64">
        <f t="shared" si="18"/>
        <v>0</v>
      </c>
      <c r="R186" s="64">
        <f t="shared" si="19"/>
        <v>0</v>
      </c>
      <c r="S186" s="70"/>
    </row>
    <row r="187" spans="2:19" x14ac:dyDescent="0.25">
      <c r="B187" s="60">
        <v>180</v>
      </c>
      <c r="C187" s="61"/>
      <c r="D187" s="61"/>
      <c r="E187" s="61"/>
      <c r="J187" s="68">
        <v>180</v>
      </c>
      <c r="K187" s="62">
        <f t="shared" si="14"/>
        <v>0</v>
      </c>
      <c r="L187" s="62">
        <f t="shared" si="14"/>
        <v>0</v>
      </c>
      <c r="M187" s="62" t="str">
        <f t="shared" si="16"/>
        <v>86-9(71)</v>
      </c>
      <c r="N187" s="63">
        <f t="shared" si="15"/>
        <v>0</v>
      </c>
      <c r="O187" s="63">
        <f t="shared" si="15"/>
        <v>0</v>
      </c>
      <c r="P187" s="63">
        <f t="shared" si="17"/>
        <v>0</v>
      </c>
      <c r="Q187" s="64">
        <f t="shared" si="18"/>
        <v>0</v>
      </c>
      <c r="R187" s="64">
        <f t="shared" si="19"/>
        <v>0</v>
      </c>
      <c r="S187" s="70"/>
    </row>
    <row r="188" spans="2:19" x14ac:dyDescent="0.25">
      <c r="B188" s="60">
        <v>181</v>
      </c>
      <c r="C188" s="61"/>
      <c r="D188" s="61"/>
      <c r="E188" s="61"/>
      <c r="J188" s="68">
        <v>181</v>
      </c>
      <c r="K188" s="62">
        <f t="shared" si="14"/>
        <v>0</v>
      </c>
      <c r="L188" s="62">
        <f t="shared" si="14"/>
        <v>0</v>
      </c>
      <c r="M188" s="62" t="str">
        <f t="shared" si="16"/>
        <v>86-9(71)</v>
      </c>
      <c r="N188" s="63">
        <f t="shared" si="15"/>
        <v>0</v>
      </c>
      <c r="O188" s="63">
        <f t="shared" si="15"/>
        <v>0</v>
      </c>
      <c r="P188" s="63">
        <f t="shared" si="17"/>
        <v>0</v>
      </c>
      <c r="Q188" s="64">
        <f t="shared" si="18"/>
        <v>0</v>
      </c>
      <c r="R188" s="64">
        <f t="shared" si="19"/>
        <v>0</v>
      </c>
      <c r="S188" s="70"/>
    </row>
    <row r="189" spans="2:19" x14ac:dyDescent="0.25">
      <c r="B189" s="60">
        <v>182</v>
      </c>
      <c r="C189" s="61"/>
      <c r="D189" s="61"/>
      <c r="E189" s="61"/>
      <c r="J189" s="68">
        <v>182</v>
      </c>
      <c r="K189" s="62">
        <f t="shared" si="14"/>
        <v>0</v>
      </c>
      <c r="L189" s="62">
        <f t="shared" si="14"/>
        <v>0</v>
      </c>
      <c r="M189" s="62" t="str">
        <f t="shared" si="16"/>
        <v>86-9(71)</v>
      </c>
      <c r="N189" s="63">
        <f t="shared" si="15"/>
        <v>0</v>
      </c>
      <c r="O189" s="63">
        <f t="shared" si="15"/>
        <v>0</v>
      </c>
      <c r="P189" s="63">
        <f t="shared" si="17"/>
        <v>0</v>
      </c>
      <c r="Q189" s="64">
        <f t="shared" si="18"/>
        <v>0</v>
      </c>
      <c r="R189" s="64">
        <f t="shared" si="19"/>
        <v>0</v>
      </c>
      <c r="S189" s="70"/>
    </row>
    <row r="190" spans="2:19" x14ac:dyDescent="0.25">
      <c r="B190" s="60">
        <v>183</v>
      </c>
      <c r="C190" s="61"/>
      <c r="D190" s="61"/>
      <c r="E190" s="61"/>
      <c r="J190" s="68">
        <v>183</v>
      </c>
      <c r="K190" s="62">
        <f t="shared" si="14"/>
        <v>0</v>
      </c>
      <c r="L190" s="62">
        <f t="shared" si="14"/>
        <v>0</v>
      </c>
      <c r="M190" s="62" t="str">
        <f t="shared" si="16"/>
        <v>86-9(71)</v>
      </c>
      <c r="N190" s="63">
        <f t="shared" si="15"/>
        <v>0</v>
      </c>
      <c r="O190" s="63">
        <f t="shared" si="15"/>
        <v>0</v>
      </c>
      <c r="P190" s="63">
        <f t="shared" si="17"/>
        <v>0</v>
      </c>
      <c r="Q190" s="64">
        <f t="shared" si="18"/>
        <v>0</v>
      </c>
      <c r="R190" s="64">
        <f t="shared" si="19"/>
        <v>0</v>
      </c>
      <c r="S190" s="70"/>
    </row>
    <row r="191" spans="2:19" x14ac:dyDescent="0.25">
      <c r="B191" s="60">
        <v>184</v>
      </c>
      <c r="C191" s="61"/>
      <c r="D191" s="61"/>
      <c r="E191" s="61"/>
      <c r="J191" s="68">
        <v>184</v>
      </c>
      <c r="K191" s="62">
        <f t="shared" si="14"/>
        <v>0</v>
      </c>
      <c r="L191" s="62">
        <f t="shared" si="14"/>
        <v>0</v>
      </c>
      <c r="M191" s="62" t="str">
        <f t="shared" si="16"/>
        <v>86-9(71)</v>
      </c>
      <c r="N191" s="63">
        <f t="shared" si="15"/>
        <v>0</v>
      </c>
      <c r="O191" s="63">
        <f t="shared" si="15"/>
        <v>0</v>
      </c>
      <c r="P191" s="63">
        <f t="shared" si="17"/>
        <v>0</v>
      </c>
      <c r="Q191" s="64">
        <f t="shared" si="18"/>
        <v>0</v>
      </c>
      <c r="R191" s="64">
        <f t="shared" si="19"/>
        <v>0</v>
      </c>
      <c r="S191" s="70"/>
    </row>
    <row r="192" spans="2:19" x14ac:dyDescent="0.25">
      <c r="B192" s="60">
        <v>185</v>
      </c>
      <c r="C192" s="61"/>
      <c r="D192" s="61"/>
      <c r="E192" s="61"/>
      <c r="J192" s="68">
        <v>185</v>
      </c>
      <c r="K192" s="62">
        <f t="shared" ref="K192:L207" si="20">F192</f>
        <v>0</v>
      </c>
      <c r="L192" s="62">
        <f t="shared" si="20"/>
        <v>0</v>
      </c>
      <c r="M192" s="62" t="str">
        <f t="shared" si="16"/>
        <v>86-9(71)</v>
      </c>
      <c r="N192" s="63">
        <f t="shared" ref="N192:O207" si="21">C192</f>
        <v>0</v>
      </c>
      <c r="O192" s="63">
        <f t="shared" si="21"/>
        <v>0</v>
      </c>
      <c r="P192" s="63">
        <f t="shared" si="17"/>
        <v>0</v>
      </c>
      <c r="Q192" s="64">
        <f t="shared" si="18"/>
        <v>0</v>
      </c>
      <c r="R192" s="64">
        <f t="shared" si="19"/>
        <v>0</v>
      </c>
      <c r="S192" s="70"/>
    </row>
    <row r="193" spans="2:19" x14ac:dyDescent="0.25">
      <c r="B193" s="60">
        <v>186</v>
      </c>
      <c r="C193" s="61"/>
      <c r="D193" s="61"/>
      <c r="E193" s="61"/>
      <c r="J193" s="68">
        <v>186</v>
      </c>
      <c r="K193" s="62">
        <f t="shared" si="20"/>
        <v>0</v>
      </c>
      <c r="L193" s="62">
        <f t="shared" si="20"/>
        <v>0</v>
      </c>
      <c r="M193" s="62" t="str">
        <f t="shared" si="16"/>
        <v>86-9(71)</v>
      </c>
      <c r="N193" s="63">
        <f t="shared" si="21"/>
        <v>0</v>
      </c>
      <c r="O193" s="63">
        <f t="shared" si="21"/>
        <v>0</v>
      </c>
      <c r="P193" s="63">
        <f t="shared" si="17"/>
        <v>0</v>
      </c>
      <c r="Q193" s="64">
        <f t="shared" si="18"/>
        <v>0</v>
      </c>
      <c r="R193" s="64">
        <f t="shared" si="19"/>
        <v>0</v>
      </c>
      <c r="S193" s="70"/>
    </row>
    <row r="194" spans="2:19" x14ac:dyDescent="0.25">
      <c r="B194" s="60">
        <v>187</v>
      </c>
      <c r="C194" s="61"/>
      <c r="D194" s="61"/>
      <c r="E194" s="61"/>
      <c r="J194" s="68">
        <v>187</v>
      </c>
      <c r="K194" s="62">
        <f t="shared" si="20"/>
        <v>0</v>
      </c>
      <c r="L194" s="62">
        <f t="shared" si="20"/>
        <v>0</v>
      </c>
      <c r="M194" s="62" t="str">
        <f t="shared" si="16"/>
        <v>86-9(71)</v>
      </c>
      <c r="N194" s="63">
        <f t="shared" si="21"/>
        <v>0</v>
      </c>
      <c r="O194" s="63">
        <f t="shared" si="21"/>
        <v>0</v>
      </c>
      <c r="P194" s="63">
        <f t="shared" si="17"/>
        <v>0</v>
      </c>
      <c r="Q194" s="64">
        <f t="shared" si="18"/>
        <v>0</v>
      </c>
      <c r="R194" s="64">
        <f t="shared" si="19"/>
        <v>0</v>
      </c>
      <c r="S194" s="70"/>
    </row>
    <row r="195" spans="2:19" x14ac:dyDescent="0.25">
      <c r="B195" s="60">
        <v>188</v>
      </c>
      <c r="C195" s="61"/>
      <c r="D195" s="61"/>
      <c r="E195" s="61"/>
      <c r="J195" s="68">
        <v>188</v>
      </c>
      <c r="K195" s="62">
        <f t="shared" si="20"/>
        <v>0</v>
      </c>
      <c r="L195" s="62">
        <f t="shared" si="20"/>
        <v>0</v>
      </c>
      <c r="M195" s="62" t="str">
        <f t="shared" si="16"/>
        <v>86-9(71)</v>
      </c>
      <c r="N195" s="63">
        <f t="shared" si="21"/>
        <v>0</v>
      </c>
      <c r="O195" s="63">
        <f t="shared" si="21"/>
        <v>0</v>
      </c>
      <c r="P195" s="63">
        <f t="shared" si="17"/>
        <v>0</v>
      </c>
      <c r="Q195" s="64">
        <f t="shared" si="18"/>
        <v>0</v>
      </c>
      <c r="R195" s="64">
        <f t="shared" si="19"/>
        <v>0</v>
      </c>
      <c r="S195" s="70"/>
    </row>
    <row r="196" spans="2:19" x14ac:dyDescent="0.25">
      <c r="B196" s="60">
        <v>189</v>
      </c>
      <c r="C196" s="61"/>
      <c r="D196" s="61"/>
      <c r="E196" s="61"/>
      <c r="J196" s="68">
        <v>189</v>
      </c>
      <c r="K196" s="62">
        <f t="shared" si="20"/>
        <v>0</v>
      </c>
      <c r="L196" s="62">
        <f t="shared" si="20"/>
        <v>0</v>
      </c>
      <c r="M196" s="62" t="str">
        <f t="shared" si="16"/>
        <v>86-9(71)</v>
      </c>
      <c r="N196" s="63">
        <f t="shared" si="21"/>
        <v>0</v>
      </c>
      <c r="O196" s="63">
        <f t="shared" si="21"/>
        <v>0</v>
      </c>
      <c r="P196" s="63">
        <f t="shared" si="17"/>
        <v>0</v>
      </c>
      <c r="Q196" s="64">
        <f t="shared" si="18"/>
        <v>0</v>
      </c>
      <c r="R196" s="64">
        <f t="shared" si="19"/>
        <v>0</v>
      </c>
      <c r="S196" s="70"/>
    </row>
    <row r="197" spans="2:19" x14ac:dyDescent="0.25">
      <c r="B197" s="60">
        <v>190</v>
      </c>
      <c r="C197" s="61"/>
      <c r="D197" s="61"/>
      <c r="E197" s="61"/>
      <c r="J197" s="68">
        <v>190</v>
      </c>
      <c r="K197" s="62">
        <f t="shared" si="20"/>
        <v>0</v>
      </c>
      <c r="L197" s="62">
        <f t="shared" si="20"/>
        <v>0</v>
      </c>
      <c r="M197" s="62" t="str">
        <f t="shared" si="16"/>
        <v>86-9(71)</v>
      </c>
      <c r="N197" s="63">
        <f t="shared" si="21"/>
        <v>0</v>
      </c>
      <c r="O197" s="63">
        <f t="shared" si="21"/>
        <v>0</v>
      </c>
      <c r="P197" s="63">
        <f t="shared" si="17"/>
        <v>0</v>
      </c>
      <c r="Q197" s="64">
        <f t="shared" si="18"/>
        <v>0</v>
      </c>
      <c r="R197" s="64">
        <f t="shared" si="19"/>
        <v>0</v>
      </c>
      <c r="S197" s="70"/>
    </row>
    <row r="198" spans="2:19" x14ac:dyDescent="0.25">
      <c r="B198" s="60">
        <v>191</v>
      </c>
      <c r="C198" s="61"/>
      <c r="D198" s="61"/>
      <c r="E198" s="61"/>
      <c r="J198" s="68">
        <v>191</v>
      </c>
      <c r="K198" s="62">
        <f t="shared" si="20"/>
        <v>0</v>
      </c>
      <c r="L198" s="62">
        <f t="shared" si="20"/>
        <v>0</v>
      </c>
      <c r="M198" s="62" t="str">
        <f t="shared" si="16"/>
        <v>86-9(71)</v>
      </c>
      <c r="N198" s="63">
        <f t="shared" si="21"/>
        <v>0</v>
      </c>
      <c r="O198" s="63">
        <f t="shared" si="21"/>
        <v>0</v>
      </c>
      <c r="P198" s="63">
        <f t="shared" si="17"/>
        <v>0</v>
      </c>
      <c r="Q198" s="64">
        <f t="shared" si="18"/>
        <v>0</v>
      </c>
      <c r="R198" s="64">
        <f t="shared" si="19"/>
        <v>0</v>
      </c>
      <c r="S198" s="70"/>
    </row>
    <row r="199" spans="2:19" x14ac:dyDescent="0.25">
      <c r="B199" s="60">
        <v>192</v>
      </c>
      <c r="C199" s="61"/>
      <c r="D199" s="61"/>
      <c r="E199" s="61"/>
      <c r="J199" s="68">
        <v>192</v>
      </c>
      <c r="K199" s="62">
        <f t="shared" si="20"/>
        <v>0</v>
      </c>
      <c r="L199" s="62">
        <f t="shared" si="20"/>
        <v>0</v>
      </c>
      <c r="M199" s="62" t="str">
        <f t="shared" si="16"/>
        <v>86-9(71)</v>
      </c>
      <c r="N199" s="63">
        <f t="shared" si="21"/>
        <v>0</v>
      </c>
      <c r="O199" s="63">
        <f t="shared" si="21"/>
        <v>0</v>
      </c>
      <c r="P199" s="63">
        <f t="shared" si="17"/>
        <v>0</v>
      </c>
      <c r="Q199" s="64">
        <f t="shared" si="18"/>
        <v>0</v>
      </c>
      <c r="R199" s="64">
        <f t="shared" si="19"/>
        <v>0</v>
      </c>
      <c r="S199" s="70"/>
    </row>
    <row r="200" spans="2:19" x14ac:dyDescent="0.25">
      <c r="B200" s="60">
        <v>193</v>
      </c>
      <c r="C200" s="61"/>
      <c r="D200" s="61"/>
      <c r="E200" s="61"/>
      <c r="J200" s="68">
        <v>193</v>
      </c>
      <c r="K200" s="62">
        <f t="shared" si="20"/>
        <v>0</v>
      </c>
      <c r="L200" s="62">
        <f t="shared" si="20"/>
        <v>0</v>
      </c>
      <c r="M200" s="62" t="str">
        <f t="shared" si="16"/>
        <v>86-9(71)</v>
      </c>
      <c r="N200" s="63">
        <f t="shared" si="21"/>
        <v>0</v>
      </c>
      <c r="O200" s="63">
        <f t="shared" si="21"/>
        <v>0</v>
      </c>
      <c r="P200" s="63">
        <f t="shared" si="17"/>
        <v>0</v>
      </c>
      <c r="Q200" s="64">
        <f t="shared" si="18"/>
        <v>0</v>
      </c>
      <c r="R200" s="64">
        <f t="shared" si="19"/>
        <v>0</v>
      </c>
      <c r="S200" s="70"/>
    </row>
    <row r="201" spans="2:19" x14ac:dyDescent="0.25">
      <c r="B201" s="60">
        <v>194</v>
      </c>
      <c r="C201" s="61"/>
      <c r="D201" s="61"/>
      <c r="E201" s="61"/>
      <c r="J201" s="68">
        <v>194</v>
      </c>
      <c r="K201" s="62">
        <f t="shared" si="20"/>
        <v>0</v>
      </c>
      <c r="L201" s="62">
        <f t="shared" si="20"/>
        <v>0</v>
      </c>
      <c r="M201" s="62" t="str">
        <f t="shared" ref="M201:M207" si="22">$L$2</f>
        <v>86-9(71)</v>
      </c>
      <c r="N201" s="63">
        <f t="shared" si="21"/>
        <v>0</v>
      </c>
      <c r="O201" s="63">
        <f t="shared" si="21"/>
        <v>0</v>
      </c>
      <c r="P201" s="63">
        <f t="shared" ref="P201:P207" si="23">L201</f>
        <v>0</v>
      </c>
      <c r="Q201" s="64">
        <f t="shared" ref="Q201:Q207" si="24">P201-R201</f>
        <v>0</v>
      </c>
      <c r="R201" s="64">
        <f t="shared" ref="R201:R207" si="25">H201</f>
        <v>0</v>
      </c>
      <c r="S201" s="70"/>
    </row>
    <row r="202" spans="2:19" x14ac:dyDescent="0.25">
      <c r="B202" s="60">
        <v>195</v>
      </c>
      <c r="C202" s="61"/>
      <c r="D202" s="61"/>
      <c r="E202" s="61"/>
      <c r="J202" s="68">
        <v>195</v>
      </c>
      <c r="K202" s="62">
        <f t="shared" si="20"/>
        <v>0</v>
      </c>
      <c r="L202" s="62">
        <f t="shared" si="20"/>
        <v>0</v>
      </c>
      <c r="M202" s="62" t="str">
        <f t="shared" si="22"/>
        <v>86-9(71)</v>
      </c>
      <c r="N202" s="63">
        <f t="shared" si="21"/>
        <v>0</v>
      </c>
      <c r="O202" s="63">
        <f t="shared" si="21"/>
        <v>0</v>
      </c>
      <c r="P202" s="63">
        <f t="shared" si="23"/>
        <v>0</v>
      </c>
      <c r="Q202" s="64">
        <f t="shared" si="24"/>
        <v>0</v>
      </c>
      <c r="R202" s="64">
        <f t="shared" si="25"/>
        <v>0</v>
      </c>
      <c r="S202" s="70"/>
    </row>
    <row r="203" spans="2:19" x14ac:dyDescent="0.25">
      <c r="B203" s="60">
        <v>196</v>
      </c>
      <c r="C203" s="61"/>
      <c r="D203" s="61"/>
      <c r="E203" s="61"/>
      <c r="J203" s="68">
        <v>196</v>
      </c>
      <c r="K203" s="62">
        <f t="shared" si="20"/>
        <v>0</v>
      </c>
      <c r="L203" s="62">
        <f t="shared" si="20"/>
        <v>0</v>
      </c>
      <c r="M203" s="62" t="str">
        <f t="shared" si="22"/>
        <v>86-9(71)</v>
      </c>
      <c r="N203" s="63">
        <f t="shared" si="21"/>
        <v>0</v>
      </c>
      <c r="O203" s="63">
        <f t="shared" si="21"/>
        <v>0</v>
      </c>
      <c r="P203" s="63">
        <f t="shared" si="23"/>
        <v>0</v>
      </c>
      <c r="Q203" s="64">
        <f t="shared" si="24"/>
        <v>0</v>
      </c>
      <c r="R203" s="64">
        <f t="shared" si="25"/>
        <v>0</v>
      </c>
      <c r="S203" s="70"/>
    </row>
    <row r="204" spans="2:19" x14ac:dyDescent="0.25">
      <c r="B204" s="60">
        <v>197</v>
      </c>
      <c r="C204" s="61"/>
      <c r="D204" s="61"/>
      <c r="E204" s="61"/>
      <c r="J204" s="68">
        <v>197</v>
      </c>
      <c r="K204" s="62">
        <f t="shared" si="20"/>
        <v>0</v>
      </c>
      <c r="L204" s="62">
        <f t="shared" si="20"/>
        <v>0</v>
      </c>
      <c r="M204" s="62" t="str">
        <f t="shared" si="22"/>
        <v>86-9(71)</v>
      </c>
      <c r="N204" s="63">
        <f t="shared" si="21"/>
        <v>0</v>
      </c>
      <c r="O204" s="63">
        <f t="shared" si="21"/>
        <v>0</v>
      </c>
      <c r="P204" s="63">
        <f t="shared" si="23"/>
        <v>0</v>
      </c>
      <c r="Q204" s="64">
        <f t="shared" si="24"/>
        <v>0</v>
      </c>
      <c r="R204" s="64">
        <f t="shared" si="25"/>
        <v>0</v>
      </c>
      <c r="S204" s="70"/>
    </row>
    <row r="205" spans="2:19" x14ac:dyDescent="0.25">
      <c r="B205" s="60">
        <v>198</v>
      </c>
      <c r="C205" s="61"/>
      <c r="D205" s="61"/>
      <c r="E205" s="61"/>
      <c r="J205" s="68">
        <v>198</v>
      </c>
      <c r="K205" s="62">
        <f t="shared" si="20"/>
        <v>0</v>
      </c>
      <c r="L205" s="62">
        <f t="shared" si="20"/>
        <v>0</v>
      </c>
      <c r="M205" s="62" t="str">
        <f t="shared" si="22"/>
        <v>86-9(71)</v>
      </c>
      <c r="N205" s="63">
        <f t="shared" si="21"/>
        <v>0</v>
      </c>
      <c r="O205" s="63">
        <f t="shared" si="21"/>
        <v>0</v>
      </c>
      <c r="P205" s="63">
        <f t="shared" si="23"/>
        <v>0</v>
      </c>
      <c r="Q205" s="64">
        <f t="shared" si="24"/>
        <v>0</v>
      </c>
      <c r="R205" s="64">
        <f t="shared" si="25"/>
        <v>0</v>
      </c>
      <c r="S205" s="70"/>
    </row>
    <row r="206" spans="2:19" x14ac:dyDescent="0.25">
      <c r="B206" s="60">
        <v>199</v>
      </c>
      <c r="C206" s="61"/>
      <c r="D206" s="61"/>
      <c r="E206" s="61"/>
      <c r="J206" s="68">
        <v>199</v>
      </c>
      <c r="K206" s="62">
        <f t="shared" si="20"/>
        <v>0</v>
      </c>
      <c r="L206" s="62">
        <f t="shared" si="20"/>
        <v>0</v>
      </c>
      <c r="M206" s="62" t="str">
        <f t="shared" si="22"/>
        <v>86-9(71)</v>
      </c>
      <c r="N206" s="63">
        <f t="shared" si="21"/>
        <v>0</v>
      </c>
      <c r="O206" s="63">
        <f t="shared" si="21"/>
        <v>0</v>
      </c>
      <c r="P206" s="63">
        <f t="shared" si="23"/>
        <v>0</v>
      </c>
      <c r="Q206" s="64">
        <f t="shared" si="24"/>
        <v>0</v>
      </c>
      <c r="R206" s="64">
        <f t="shared" si="25"/>
        <v>0</v>
      </c>
      <c r="S206" s="70"/>
    </row>
    <row r="207" spans="2:19" x14ac:dyDescent="0.25">
      <c r="B207" s="60">
        <v>200</v>
      </c>
      <c r="C207" s="61"/>
      <c r="D207" s="61"/>
      <c r="E207" s="61"/>
      <c r="I207" s="71"/>
      <c r="J207" s="68">
        <v>200</v>
      </c>
      <c r="K207" s="62">
        <f t="shared" si="20"/>
        <v>0</v>
      </c>
      <c r="L207" s="62">
        <f t="shared" si="20"/>
        <v>0</v>
      </c>
      <c r="M207" s="62" t="str">
        <f t="shared" si="22"/>
        <v>86-9(71)</v>
      </c>
      <c r="N207" s="63">
        <f t="shared" si="21"/>
        <v>0</v>
      </c>
      <c r="O207" s="63">
        <f t="shared" si="21"/>
        <v>0</v>
      </c>
      <c r="P207" s="63">
        <f t="shared" si="23"/>
        <v>0</v>
      </c>
      <c r="Q207" s="64">
        <f t="shared" si="24"/>
        <v>0</v>
      </c>
      <c r="R207" s="64">
        <f t="shared" si="25"/>
        <v>0</v>
      </c>
      <c r="S207" s="70"/>
    </row>
    <row r="208" spans="2:19" x14ac:dyDescent="0.25">
      <c r="B208" s="67"/>
      <c r="C208" s="72"/>
      <c r="D208" s="72"/>
      <c r="E208" s="72"/>
      <c r="I208" s="67"/>
      <c r="J208" s="73"/>
      <c r="K208" s="74"/>
      <c r="L208" s="74"/>
      <c r="M208" s="74"/>
      <c r="N208" s="75"/>
      <c r="O208" s="75"/>
      <c r="P208" s="75"/>
      <c r="Q208" s="76"/>
      <c r="R208" s="76"/>
      <c r="S208" s="67"/>
    </row>
    <row r="209" spans="2:19" x14ac:dyDescent="0.25">
      <c r="B209" s="67"/>
      <c r="C209" s="72"/>
      <c r="D209" s="72"/>
      <c r="E209" s="72"/>
      <c r="I209" s="67"/>
      <c r="J209" s="73"/>
      <c r="K209" s="74"/>
      <c r="L209" s="74"/>
      <c r="M209" s="74"/>
      <c r="N209" s="75"/>
      <c r="O209" s="75"/>
      <c r="P209" s="75"/>
      <c r="Q209" s="76"/>
      <c r="R209" s="76"/>
      <c r="S209" s="67"/>
    </row>
    <row r="210" spans="2:19" x14ac:dyDescent="0.25">
      <c r="B210" s="67"/>
      <c r="C210" s="72"/>
      <c r="D210" s="72"/>
      <c r="E210" s="72"/>
      <c r="I210" s="67"/>
      <c r="J210" s="73"/>
      <c r="K210" s="74"/>
      <c r="L210" s="74"/>
      <c r="M210" s="74"/>
      <c r="N210" s="75"/>
      <c r="O210" s="75"/>
      <c r="P210" s="75"/>
      <c r="Q210" s="76"/>
      <c r="R210" s="76"/>
      <c r="S210" s="67"/>
    </row>
    <row r="211" spans="2:19" x14ac:dyDescent="0.25">
      <c r="B211" s="67"/>
      <c r="C211" s="72"/>
      <c r="D211" s="72"/>
      <c r="E211" s="72"/>
      <c r="I211" s="67"/>
      <c r="J211" s="73"/>
      <c r="K211" s="74"/>
      <c r="L211" s="74"/>
      <c r="M211" s="74"/>
      <c r="N211" s="75"/>
      <c r="O211" s="75"/>
      <c r="P211" s="75"/>
      <c r="Q211" s="76"/>
      <c r="R211" s="76"/>
      <c r="S211" s="67"/>
    </row>
    <row r="212" spans="2:19" x14ac:dyDescent="0.25">
      <c r="B212" s="67"/>
      <c r="C212" s="72"/>
      <c r="D212" s="72"/>
      <c r="E212" s="72"/>
      <c r="I212" s="67"/>
      <c r="J212" s="73"/>
      <c r="K212" s="74"/>
      <c r="L212" s="74"/>
      <c r="M212" s="74"/>
      <c r="N212" s="75"/>
      <c r="O212" s="75"/>
      <c r="P212" s="75"/>
      <c r="Q212" s="76"/>
      <c r="R212" s="76"/>
      <c r="S212" s="67"/>
    </row>
    <row r="213" spans="2:19" x14ac:dyDescent="0.25">
      <c r="B213" s="67"/>
      <c r="C213" s="72"/>
      <c r="D213" s="72"/>
      <c r="E213" s="72"/>
      <c r="F213" s="72"/>
      <c r="G213" s="72"/>
      <c r="H213" s="72"/>
      <c r="I213" s="67"/>
      <c r="J213" s="73"/>
      <c r="K213" s="74"/>
      <c r="L213" s="74"/>
      <c r="M213" s="74"/>
      <c r="N213" s="75"/>
      <c r="O213" s="75"/>
      <c r="P213" s="75"/>
      <c r="Q213" s="76"/>
      <c r="R213" s="76"/>
      <c r="S213" s="67"/>
    </row>
    <row r="214" spans="2:19" x14ac:dyDescent="0.25">
      <c r="B214" s="67"/>
      <c r="C214" s="72"/>
      <c r="D214" s="72"/>
      <c r="E214" s="72"/>
      <c r="F214" s="72"/>
      <c r="G214" s="72"/>
      <c r="H214" s="72"/>
      <c r="I214" s="67"/>
      <c r="J214" s="73"/>
      <c r="K214" s="74"/>
      <c r="L214" s="74"/>
      <c r="M214" s="74"/>
      <c r="N214" s="75"/>
      <c r="O214" s="75"/>
      <c r="P214" s="75"/>
      <c r="Q214" s="76"/>
      <c r="R214" s="76"/>
      <c r="S214" s="67"/>
    </row>
    <row r="215" spans="2:19" x14ac:dyDescent="0.25">
      <c r="B215" s="67"/>
      <c r="C215" s="72"/>
      <c r="D215" s="72"/>
      <c r="E215" s="72"/>
      <c r="F215" s="72"/>
      <c r="G215" s="72"/>
      <c r="H215" s="72"/>
      <c r="I215" s="67"/>
      <c r="J215" s="73"/>
      <c r="K215" s="74"/>
      <c r="L215" s="74"/>
      <c r="M215" s="74"/>
      <c r="N215" s="75"/>
      <c r="O215" s="75"/>
      <c r="P215" s="75"/>
      <c r="Q215" s="76"/>
      <c r="R215" s="76"/>
      <c r="S215" s="67"/>
    </row>
    <row r="216" spans="2:19" x14ac:dyDescent="0.25">
      <c r="B216" s="67"/>
      <c r="C216" s="72"/>
      <c r="D216" s="72"/>
      <c r="E216" s="72"/>
      <c r="F216" s="72"/>
      <c r="G216" s="72"/>
      <c r="H216" s="72"/>
      <c r="I216" s="67"/>
      <c r="J216" s="73"/>
      <c r="K216" s="74"/>
      <c r="L216" s="74"/>
      <c r="M216" s="74"/>
      <c r="N216" s="75"/>
      <c r="O216" s="75"/>
      <c r="P216" s="75"/>
      <c r="Q216" s="76"/>
      <c r="R216" s="76"/>
      <c r="S216" s="67"/>
    </row>
    <row r="217" spans="2:19" x14ac:dyDescent="0.25">
      <c r="B217" s="67"/>
      <c r="C217" s="72"/>
      <c r="D217" s="72"/>
      <c r="E217" s="72"/>
      <c r="F217" s="72"/>
      <c r="G217" s="72"/>
      <c r="H217" s="72"/>
      <c r="I217" s="67"/>
      <c r="J217" s="73"/>
      <c r="K217" s="74"/>
      <c r="L217" s="74"/>
      <c r="M217" s="74"/>
      <c r="N217" s="75"/>
      <c r="O217" s="75"/>
      <c r="P217" s="75"/>
      <c r="Q217" s="76"/>
      <c r="R217" s="76"/>
      <c r="S217" s="67"/>
    </row>
    <row r="218" spans="2:19" x14ac:dyDescent="0.25">
      <c r="B218" s="67"/>
      <c r="C218" s="72"/>
      <c r="D218" s="72"/>
      <c r="E218" s="72"/>
      <c r="F218" s="72"/>
      <c r="G218" s="72"/>
      <c r="H218" s="72"/>
      <c r="I218" s="67"/>
      <c r="J218" s="73"/>
      <c r="K218" s="74"/>
      <c r="L218" s="74"/>
      <c r="M218" s="74"/>
      <c r="N218" s="75"/>
      <c r="O218" s="75"/>
      <c r="P218" s="75"/>
      <c r="Q218" s="76"/>
      <c r="R218" s="76"/>
      <c r="S218" s="67"/>
    </row>
    <row r="219" spans="2:19" x14ac:dyDescent="0.25">
      <c r="B219" s="67"/>
      <c r="C219" s="72"/>
      <c r="D219" s="72"/>
      <c r="E219" s="72"/>
      <c r="F219" s="72"/>
      <c r="G219" s="72"/>
      <c r="H219" s="72"/>
      <c r="I219" s="67"/>
      <c r="J219" s="73"/>
      <c r="K219" s="74"/>
      <c r="L219" s="74"/>
      <c r="M219" s="74"/>
      <c r="N219" s="75"/>
      <c r="O219" s="75"/>
      <c r="P219" s="75"/>
      <c r="Q219" s="76"/>
      <c r="R219" s="76"/>
      <c r="S219" s="67"/>
    </row>
    <row r="220" spans="2:19" x14ac:dyDescent="0.25">
      <c r="B220" s="67"/>
      <c r="C220" s="72"/>
      <c r="D220" s="72"/>
      <c r="E220" s="72"/>
      <c r="F220" s="72"/>
      <c r="G220" s="72"/>
      <c r="H220" s="72"/>
      <c r="I220" s="67"/>
      <c r="J220" s="73"/>
      <c r="K220" s="74"/>
      <c r="L220" s="74"/>
      <c r="M220" s="74"/>
      <c r="N220" s="75"/>
      <c r="O220" s="75"/>
      <c r="P220" s="75"/>
      <c r="Q220" s="76"/>
      <c r="R220" s="76"/>
      <c r="S220" s="67"/>
    </row>
    <row r="221" spans="2:19" x14ac:dyDescent="0.25">
      <c r="B221" s="67"/>
      <c r="C221" s="72"/>
      <c r="D221" s="72"/>
      <c r="E221" s="72"/>
      <c r="F221" s="72"/>
      <c r="G221" s="72"/>
      <c r="H221" s="72"/>
      <c r="I221" s="67"/>
      <c r="J221" s="73"/>
      <c r="K221" s="74"/>
      <c r="L221" s="74"/>
      <c r="M221" s="74"/>
      <c r="N221" s="75"/>
      <c r="O221" s="75"/>
      <c r="P221" s="75"/>
      <c r="Q221" s="76"/>
      <c r="R221" s="76"/>
      <c r="S221" s="67"/>
    </row>
    <row r="222" spans="2:19" x14ac:dyDescent="0.25">
      <c r="B222" s="67"/>
      <c r="C222" s="72"/>
      <c r="D222" s="72"/>
      <c r="E222" s="72"/>
      <c r="F222" s="72"/>
      <c r="G222" s="72"/>
      <c r="H222" s="72"/>
      <c r="I222" s="67"/>
      <c r="J222" s="73"/>
      <c r="K222" s="74"/>
      <c r="L222" s="74"/>
      <c r="M222" s="74"/>
      <c r="N222" s="75"/>
      <c r="O222" s="75"/>
      <c r="P222" s="75"/>
      <c r="Q222" s="76"/>
      <c r="R222" s="76"/>
      <c r="S222" s="67"/>
    </row>
    <row r="223" spans="2:19" x14ac:dyDescent="0.25">
      <c r="B223" s="67"/>
      <c r="C223" s="72"/>
      <c r="D223" s="72"/>
      <c r="E223" s="72"/>
      <c r="F223" s="72"/>
      <c r="G223" s="72"/>
      <c r="H223" s="72"/>
      <c r="I223" s="67"/>
      <c r="J223" s="73"/>
      <c r="K223" s="74"/>
      <c r="L223" s="74"/>
      <c r="M223" s="74"/>
      <c r="N223" s="75"/>
      <c r="O223" s="75"/>
      <c r="P223" s="75"/>
      <c r="Q223" s="76"/>
      <c r="R223" s="76"/>
      <c r="S223" s="67"/>
    </row>
    <row r="224" spans="2:19" x14ac:dyDescent="0.25">
      <c r="B224" s="67"/>
      <c r="C224" s="72"/>
      <c r="D224" s="72"/>
      <c r="E224" s="72"/>
      <c r="F224" s="72"/>
      <c r="G224" s="72"/>
      <c r="H224" s="72"/>
      <c r="I224" s="67"/>
      <c r="J224" s="73"/>
      <c r="K224" s="74"/>
      <c r="L224" s="74"/>
      <c r="M224" s="74"/>
      <c r="N224" s="75"/>
      <c r="O224" s="75"/>
      <c r="P224" s="75"/>
      <c r="Q224" s="76"/>
      <c r="R224" s="76"/>
      <c r="S224" s="67"/>
    </row>
    <row r="225" spans="2:19" x14ac:dyDescent="0.25">
      <c r="B225" s="67"/>
      <c r="C225" s="72"/>
      <c r="D225" s="72"/>
      <c r="E225" s="72"/>
      <c r="F225" s="72"/>
      <c r="G225" s="72"/>
      <c r="H225" s="72"/>
      <c r="I225" s="67"/>
      <c r="J225" s="73"/>
      <c r="K225" s="74"/>
      <c r="L225" s="74"/>
      <c r="M225" s="74"/>
      <c r="N225" s="75"/>
      <c r="O225" s="75"/>
      <c r="P225" s="75"/>
      <c r="Q225" s="76"/>
      <c r="R225" s="76"/>
      <c r="S225" s="67"/>
    </row>
    <row r="226" spans="2:19" x14ac:dyDescent="0.25">
      <c r="B226" s="67"/>
      <c r="C226" s="72"/>
      <c r="D226" s="72"/>
      <c r="E226" s="72"/>
      <c r="F226" s="72"/>
      <c r="G226" s="72"/>
      <c r="H226" s="72"/>
      <c r="I226" s="67"/>
      <c r="J226" s="73"/>
      <c r="K226" s="74"/>
      <c r="L226" s="74"/>
      <c r="M226" s="74"/>
      <c r="N226" s="75"/>
      <c r="O226" s="75"/>
      <c r="P226" s="75"/>
      <c r="Q226" s="76"/>
      <c r="R226" s="76"/>
      <c r="S226" s="67"/>
    </row>
    <row r="227" spans="2:19" x14ac:dyDescent="0.25">
      <c r="B227" s="67"/>
      <c r="C227" s="72"/>
      <c r="D227" s="72"/>
      <c r="E227" s="72"/>
      <c r="F227" s="72"/>
      <c r="G227" s="72"/>
      <c r="H227" s="72"/>
      <c r="I227" s="67"/>
      <c r="J227" s="73"/>
      <c r="K227" s="74"/>
      <c r="L227" s="74"/>
      <c r="M227" s="74"/>
      <c r="N227" s="75"/>
      <c r="O227" s="75"/>
      <c r="P227" s="75"/>
      <c r="Q227" s="76"/>
      <c r="R227" s="76"/>
      <c r="S227" s="67"/>
    </row>
    <row r="228" spans="2:19" x14ac:dyDescent="0.25">
      <c r="B228" s="67"/>
      <c r="C228" s="72"/>
      <c r="D228" s="72"/>
      <c r="E228" s="72"/>
      <c r="F228" s="72"/>
      <c r="G228" s="72"/>
      <c r="H228" s="72"/>
      <c r="I228" s="67"/>
      <c r="J228" s="73"/>
      <c r="K228" s="74"/>
      <c r="L228" s="74"/>
      <c r="M228" s="74"/>
      <c r="N228" s="75"/>
      <c r="O228" s="75"/>
      <c r="P228" s="75"/>
      <c r="Q228" s="76"/>
      <c r="R228" s="76"/>
      <c r="S228" s="67"/>
    </row>
    <row r="229" spans="2:19" x14ac:dyDescent="0.25">
      <c r="B229" s="67"/>
      <c r="C229" s="72"/>
      <c r="D229" s="72"/>
      <c r="E229" s="72"/>
      <c r="F229" s="72"/>
      <c r="G229" s="72"/>
      <c r="H229" s="72"/>
      <c r="I229" s="67"/>
      <c r="J229" s="73"/>
      <c r="K229" s="74"/>
      <c r="L229" s="74"/>
      <c r="M229" s="74"/>
      <c r="N229" s="75"/>
      <c r="O229" s="75"/>
      <c r="P229" s="75"/>
      <c r="Q229" s="76"/>
      <c r="R229" s="76"/>
      <c r="S229" s="67"/>
    </row>
    <row r="230" spans="2:19" x14ac:dyDescent="0.25">
      <c r="B230" s="67"/>
      <c r="C230" s="72"/>
      <c r="D230" s="72"/>
      <c r="E230" s="72"/>
      <c r="F230" s="72"/>
      <c r="G230" s="72"/>
      <c r="H230" s="72"/>
      <c r="I230" s="67"/>
      <c r="J230" s="73"/>
      <c r="K230" s="74"/>
      <c r="L230" s="74"/>
      <c r="M230" s="74"/>
      <c r="N230" s="75"/>
      <c r="O230" s="75"/>
      <c r="P230" s="75"/>
      <c r="Q230" s="76"/>
      <c r="R230" s="76"/>
      <c r="S230" s="67"/>
    </row>
    <row r="231" spans="2:19" x14ac:dyDescent="0.25">
      <c r="B231" s="67"/>
      <c r="C231" s="72"/>
      <c r="D231" s="72"/>
      <c r="E231" s="72"/>
      <c r="F231" s="72"/>
      <c r="G231" s="72"/>
      <c r="H231" s="72"/>
      <c r="I231" s="67"/>
      <c r="J231" s="73"/>
      <c r="K231" s="74"/>
      <c r="L231" s="74"/>
      <c r="M231" s="74"/>
      <c r="N231" s="75"/>
      <c r="O231" s="75"/>
      <c r="P231" s="75"/>
      <c r="Q231" s="76"/>
      <c r="R231" s="76"/>
      <c r="S231" s="67"/>
    </row>
    <row r="232" spans="2:19" x14ac:dyDescent="0.25">
      <c r="B232" s="67"/>
      <c r="C232" s="72"/>
      <c r="D232" s="72"/>
      <c r="E232" s="72"/>
      <c r="F232" s="72"/>
      <c r="G232" s="72"/>
      <c r="H232" s="72"/>
      <c r="I232" s="67"/>
      <c r="J232" s="73"/>
      <c r="K232" s="74"/>
      <c r="L232" s="74"/>
      <c r="M232" s="74"/>
      <c r="N232" s="75"/>
      <c r="O232" s="75"/>
      <c r="P232" s="75"/>
      <c r="Q232" s="76"/>
      <c r="R232" s="76"/>
      <c r="S232" s="67"/>
    </row>
    <row r="233" spans="2:19" x14ac:dyDescent="0.25">
      <c r="B233" s="67"/>
      <c r="C233" s="72"/>
      <c r="D233" s="72"/>
      <c r="E233" s="72"/>
      <c r="F233" s="72"/>
      <c r="G233" s="72"/>
      <c r="H233" s="72"/>
      <c r="I233" s="67"/>
      <c r="J233" s="73"/>
      <c r="K233" s="74"/>
      <c r="L233" s="74"/>
      <c r="M233" s="74"/>
      <c r="N233" s="75"/>
      <c r="O233" s="75"/>
      <c r="P233" s="75"/>
      <c r="Q233" s="76"/>
      <c r="R233" s="76"/>
      <c r="S233" s="67"/>
    </row>
    <row r="234" spans="2:19" x14ac:dyDescent="0.25">
      <c r="B234" s="67"/>
      <c r="C234" s="72"/>
      <c r="D234" s="72"/>
      <c r="E234" s="72"/>
      <c r="F234" s="72"/>
      <c r="G234" s="72"/>
      <c r="H234" s="72"/>
      <c r="I234" s="67"/>
      <c r="J234" s="73"/>
      <c r="K234" s="74"/>
      <c r="L234" s="74"/>
      <c r="M234" s="74"/>
      <c r="N234" s="75"/>
      <c r="O234" s="75"/>
      <c r="P234" s="75"/>
      <c r="Q234" s="76"/>
      <c r="R234" s="76"/>
      <c r="S234" s="67"/>
    </row>
    <row r="235" spans="2:19" x14ac:dyDescent="0.25">
      <c r="B235" s="67"/>
      <c r="C235" s="72"/>
      <c r="D235" s="72"/>
      <c r="E235" s="72"/>
      <c r="F235" s="72"/>
      <c r="G235" s="72"/>
      <c r="H235" s="72"/>
      <c r="I235" s="67"/>
      <c r="J235" s="73"/>
      <c r="K235" s="74"/>
      <c r="L235" s="74"/>
      <c r="M235" s="74"/>
      <c r="N235" s="75"/>
      <c r="O235" s="75"/>
      <c r="P235" s="75"/>
      <c r="Q235" s="76"/>
      <c r="R235" s="76"/>
      <c r="S235" s="67"/>
    </row>
    <row r="236" spans="2:19" x14ac:dyDescent="0.25">
      <c r="B236" s="67"/>
      <c r="C236" s="72"/>
      <c r="D236" s="72"/>
      <c r="E236" s="72"/>
      <c r="F236" s="72"/>
      <c r="G236" s="72"/>
      <c r="H236" s="72"/>
      <c r="I236" s="67"/>
      <c r="J236" s="73"/>
      <c r="K236" s="74"/>
      <c r="L236" s="74"/>
      <c r="M236" s="74"/>
      <c r="N236" s="75"/>
      <c r="O236" s="75"/>
      <c r="P236" s="75"/>
      <c r="Q236" s="76"/>
      <c r="R236" s="76"/>
      <c r="S236" s="67"/>
    </row>
    <row r="237" spans="2:19" x14ac:dyDescent="0.25">
      <c r="B237" s="67"/>
      <c r="C237" s="72"/>
      <c r="D237" s="72"/>
      <c r="E237" s="72"/>
      <c r="F237" s="72"/>
      <c r="G237" s="72"/>
      <c r="H237" s="72"/>
      <c r="I237" s="67"/>
      <c r="J237" s="73"/>
      <c r="K237" s="74"/>
      <c r="L237" s="74"/>
      <c r="M237" s="74"/>
      <c r="N237" s="75"/>
      <c r="O237" s="75"/>
      <c r="P237" s="75"/>
      <c r="Q237" s="76"/>
      <c r="R237" s="76"/>
      <c r="S237" s="67"/>
    </row>
    <row r="238" spans="2:19" x14ac:dyDescent="0.25">
      <c r="B238" s="67"/>
      <c r="C238" s="72"/>
      <c r="D238" s="72"/>
      <c r="E238" s="72"/>
      <c r="F238" s="72"/>
      <c r="G238" s="72"/>
      <c r="H238" s="72"/>
      <c r="I238" s="67"/>
      <c r="J238" s="73"/>
      <c r="K238" s="74"/>
      <c r="L238" s="74"/>
      <c r="M238" s="74"/>
      <c r="N238" s="75"/>
      <c r="O238" s="75"/>
      <c r="P238" s="75"/>
      <c r="Q238" s="76"/>
      <c r="R238" s="76"/>
      <c r="S238" s="67"/>
    </row>
    <row r="239" spans="2:19" x14ac:dyDescent="0.25">
      <c r="B239" s="67"/>
      <c r="C239" s="72"/>
      <c r="D239" s="72"/>
      <c r="E239" s="72"/>
      <c r="F239" s="72"/>
      <c r="G239" s="72"/>
      <c r="H239" s="72"/>
      <c r="I239" s="67"/>
      <c r="J239" s="73"/>
      <c r="K239" s="74"/>
      <c r="L239" s="74"/>
      <c r="M239" s="74"/>
      <c r="N239" s="75"/>
      <c r="O239" s="75"/>
      <c r="P239" s="75"/>
      <c r="Q239" s="76"/>
      <c r="R239" s="76"/>
      <c r="S239" s="67"/>
    </row>
    <row r="240" spans="2:19" x14ac:dyDescent="0.25">
      <c r="B240" s="67"/>
      <c r="C240" s="72"/>
      <c r="D240" s="72"/>
      <c r="E240" s="72"/>
      <c r="F240" s="72"/>
      <c r="G240" s="72"/>
      <c r="H240" s="72"/>
      <c r="I240" s="67"/>
      <c r="J240" s="73"/>
      <c r="K240" s="74"/>
      <c r="L240" s="74"/>
      <c r="M240" s="74"/>
      <c r="N240" s="75"/>
      <c r="O240" s="75"/>
      <c r="P240" s="75"/>
      <c r="Q240" s="76"/>
      <c r="R240" s="76"/>
      <c r="S240" s="67"/>
    </row>
    <row r="241" spans="2:19" x14ac:dyDescent="0.25">
      <c r="B241" s="67"/>
      <c r="C241" s="72"/>
      <c r="D241" s="72"/>
      <c r="E241" s="72"/>
      <c r="F241" s="72"/>
      <c r="G241" s="72"/>
      <c r="H241" s="72"/>
      <c r="I241" s="67"/>
      <c r="J241" s="73"/>
      <c r="K241" s="74"/>
      <c r="L241" s="74"/>
      <c r="M241" s="74"/>
      <c r="N241" s="75"/>
      <c r="O241" s="75"/>
      <c r="P241" s="75"/>
      <c r="Q241" s="76"/>
      <c r="R241" s="76"/>
      <c r="S241" s="67"/>
    </row>
    <row r="242" spans="2:19" x14ac:dyDescent="0.25">
      <c r="B242" s="67"/>
      <c r="C242" s="72"/>
      <c r="D242" s="72"/>
      <c r="E242" s="72"/>
      <c r="F242" s="72"/>
      <c r="G242" s="72"/>
      <c r="H242" s="72"/>
      <c r="I242" s="67"/>
      <c r="J242" s="73"/>
      <c r="K242" s="74"/>
      <c r="L242" s="74"/>
      <c r="M242" s="74"/>
      <c r="N242" s="75"/>
      <c r="O242" s="75"/>
      <c r="P242" s="75"/>
      <c r="Q242" s="76"/>
      <c r="R242" s="76"/>
      <c r="S242" s="67"/>
    </row>
    <row r="243" spans="2:19" x14ac:dyDescent="0.25">
      <c r="B243" s="67"/>
      <c r="C243" s="72"/>
      <c r="D243" s="72"/>
      <c r="E243" s="72"/>
      <c r="F243" s="72"/>
      <c r="G243" s="72"/>
      <c r="H243" s="72"/>
      <c r="I243" s="67"/>
      <c r="J243" s="73"/>
      <c r="K243" s="74"/>
      <c r="L243" s="74"/>
      <c r="M243" s="74"/>
      <c r="N243" s="75"/>
      <c r="O243" s="75"/>
      <c r="P243" s="75"/>
      <c r="Q243" s="76"/>
      <c r="R243" s="76"/>
      <c r="S243" s="67"/>
    </row>
    <row r="244" spans="2:19" x14ac:dyDescent="0.25">
      <c r="B244" s="67"/>
      <c r="C244" s="72"/>
      <c r="D244" s="72"/>
      <c r="E244" s="72"/>
      <c r="F244" s="72"/>
      <c r="G244" s="72"/>
      <c r="H244" s="72"/>
      <c r="I244" s="67"/>
      <c r="J244" s="73"/>
      <c r="K244" s="74"/>
      <c r="L244" s="74"/>
      <c r="M244" s="74"/>
      <c r="N244" s="75"/>
      <c r="O244" s="75"/>
      <c r="P244" s="75"/>
      <c r="Q244" s="76"/>
      <c r="R244" s="76"/>
      <c r="S244" s="67"/>
    </row>
    <row r="245" spans="2:19" x14ac:dyDescent="0.25">
      <c r="B245" s="67"/>
      <c r="C245" s="72"/>
      <c r="D245" s="72"/>
      <c r="E245" s="72"/>
      <c r="F245" s="72"/>
      <c r="G245" s="72"/>
      <c r="H245" s="72"/>
      <c r="I245" s="67"/>
      <c r="J245" s="73"/>
      <c r="K245" s="74"/>
      <c r="L245" s="74"/>
      <c r="M245" s="74"/>
      <c r="N245" s="75"/>
      <c r="O245" s="75"/>
      <c r="P245" s="75"/>
      <c r="Q245" s="76"/>
      <c r="R245" s="76"/>
      <c r="S245" s="67"/>
    </row>
    <row r="246" spans="2:19" x14ac:dyDescent="0.25">
      <c r="B246" s="67"/>
      <c r="C246" s="72"/>
      <c r="D246" s="72"/>
      <c r="E246" s="72"/>
      <c r="F246" s="72"/>
      <c r="G246" s="72"/>
      <c r="H246" s="72"/>
      <c r="I246" s="67"/>
      <c r="J246" s="73"/>
      <c r="K246" s="74"/>
      <c r="L246" s="74"/>
      <c r="M246" s="74"/>
      <c r="N246" s="75"/>
      <c r="O246" s="75"/>
      <c r="P246" s="75"/>
      <c r="Q246" s="76"/>
      <c r="R246" s="76"/>
      <c r="S246" s="67"/>
    </row>
    <row r="247" spans="2:19" x14ac:dyDescent="0.25">
      <c r="B247" s="67"/>
      <c r="C247" s="72"/>
      <c r="D247" s="72"/>
      <c r="E247" s="72"/>
      <c r="F247" s="72"/>
      <c r="G247" s="72"/>
      <c r="H247" s="72"/>
      <c r="I247" s="67"/>
      <c r="J247" s="73"/>
      <c r="K247" s="74"/>
      <c r="L247" s="74"/>
      <c r="M247" s="74"/>
      <c r="N247" s="75"/>
      <c r="O247" s="75"/>
      <c r="P247" s="75"/>
      <c r="Q247" s="76"/>
      <c r="R247" s="76"/>
      <c r="S247" s="67"/>
    </row>
    <row r="248" spans="2:19" x14ac:dyDescent="0.25">
      <c r="B248" s="67"/>
      <c r="C248" s="72"/>
      <c r="D248" s="72"/>
      <c r="E248" s="72"/>
      <c r="F248" s="72"/>
      <c r="G248" s="72"/>
      <c r="H248" s="72"/>
      <c r="I248" s="67"/>
      <c r="J248" s="73"/>
      <c r="K248" s="74"/>
      <c r="L248" s="74"/>
      <c r="M248" s="74"/>
      <c r="N248" s="75"/>
      <c r="O248" s="75"/>
      <c r="P248" s="75"/>
      <c r="Q248" s="76"/>
      <c r="R248" s="76"/>
      <c r="S248" s="67"/>
    </row>
    <row r="249" spans="2:19" x14ac:dyDescent="0.25">
      <c r="B249" s="67"/>
      <c r="C249" s="72"/>
      <c r="D249" s="72"/>
      <c r="E249" s="72"/>
      <c r="F249" s="72"/>
      <c r="G249" s="72"/>
      <c r="H249" s="72"/>
      <c r="I249" s="67"/>
      <c r="J249" s="73"/>
      <c r="K249" s="74"/>
      <c r="L249" s="74"/>
      <c r="M249" s="74"/>
      <c r="N249" s="75"/>
      <c r="O249" s="75"/>
      <c r="P249" s="75"/>
      <c r="Q249" s="76"/>
      <c r="R249" s="76"/>
      <c r="S249" s="67"/>
    </row>
    <row r="250" spans="2:19" x14ac:dyDescent="0.25">
      <c r="B250" s="67"/>
      <c r="C250" s="72"/>
      <c r="D250" s="72"/>
      <c r="E250" s="72"/>
      <c r="F250" s="72"/>
      <c r="G250" s="72"/>
      <c r="H250" s="72"/>
      <c r="I250" s="67"/>
      <c r="J250" s="73"/>
      <c r="K250" s="74"/>
      <c r="L250" s="74"/>
      <c r="M250" s="74"/>
      <c r="N250" s="75"/>
      <c r="O250" s="75"/>
      <c r="P250" s="75"/>
      <c r="Q250" s="76"/>
      <c r="R250" s="76"/>
      <c r="S250" s="67"/>
    </row>
    <row r="251" spans="2:19" x14ac:dyDescent="0.25">
      <c r="B251" s="67"/>
      <c r="C251" s="72"/>
      <c r="D251" s="72"/>
      <c r="E251" s="72"/>
      <c r="F251" s="72"/>
      <c r="G251" s="72"/>
      <c r="H251" s="72"/>
      <c r="I251" s="67"/>
      <c r="J251" s="73"/>
      <c r="K251" s="74"/>
      <c r="L251" s="74"/>
      <c r="M251" s="74"/>
      <c r="N251" s="75"/>
      <c r="O251" s="75"/>
      <c r="P251" s="75"/>
      <c r="Q251" s="76"/>
      <c r="R251" s="76"/>
      <c r="S251" s="67"/>
    </row>
    <row r="252" spans="2:19" x14ac:dyDescent="0.25">
      <c r="B252" s="67"/>
      <c r="C252" s="72"/>
      <c r="D252" s="72"/>
      <c r="E252" s="72"/>
      <c r="F252" s="72"/>
      <c r="G252" s="72"/>
      <c r="H252" s="72"/>
      <c r="I252" s="67"/>
      <c r="J252" s="73"/>
      <c r="K252" s="74"/>
      <c r="L252" s="74"/>
      <c r="M252" s="74"/>
      <c r="N252" s="75"/>
      <c r="O252" s="75"/>
      <c r="P252" s="75"/>
      <c r="Q252" s="76"/>
      <c r="R252" s="76"/>
      <c r="S252" s="67"/>
    </row>
    <row r="253" spans="2:19" x14ac:dyDescent="0.25">
      <c r="B253" s="67"/>
      <c r="C253" s="72"/>
      <c r="D253" s="72"/>
      <c r="E253" s="72"/>
      <c r="F253" s="72"/>
      <c r="G253" s="72"/>
      <c r="H253" s="72"/>
      <c r="I253" s="67"/>
      <c r="J253" s="73"/>
      <c r="K253" s="74"/>
      <c r="L253" s="74"/>
      <c r="M253" s="74"/>
      <c r="N253" s="75"/>
      <c r="O253" s="75"/>
      <c r="P253" s="75"/>
      <c r="Q253" s="76"/>
      <c r="R253" s="76"/>
      <c r="S253" s="67"/>
    </row>
    <row r="254" spans="2:19" x14ac:dyDescent="0.25">
      <c r="B254" s="67"/>
      <c r="C254" s="72"/>
      <c r="D254" s="72"/>
      <c r="E254" s="72"/>
      <c r="F254" s="72"/>
      <c r="G254" s="72"/>
      <c r="H254" s="72"/>
      <c r="I254" s="67"/>
      <c r="J254" s="73"/>
      <c r="K254" s="74"/>
      <c r="L254" s="74"/>
      <c r="M254" s="74"/>
      <c r="N254" s="75"/>
      <c r="O254" s="75"/>
      <c r="P254" s="75"/>
      <c r="Q254" s="76"/>
      <c r="R254" s="76"/>
      <c r="S254" s="67"/>
    </row>
    <row r="255" spans="2:19" x14ac:dyDescent="0.25">
      <c r="B255" s="67"/>
      <c r="C255" s="72"/>
      <c r="D255" s="72"/>
      <c r="E255" s="72"/>
      <c r="F255" s="72"/>
      <c r="G255" s="72"/>
      <c r="H255" s="72"/>
      <c r="I255" s="67"/>
      <c r="J255" s="73"/>
      <c r="K255" s="74"/>
      <c r="L255" s="74"/>
      <c r="M255" s="74"/>
      <c r="N255" s="75"/>
      <c r="O255" s="75"/>
      <c r="P255" s="75"/>
      <c r="Q255" s="76"/>
      <c r="R255" s="76"/>
      <c r="S255" s="67"/>
    </row>
    <row r="256" spans="2:19" x14ac:dyDescent="0.25">
      <c r="B256" s="67"/>
      <c r="C256" s="72"/>
      <c r="D256" s="72"/>
      <c r="E256" s="72"/>
      <c r="F256" s="72"/>
      <c r="G256" s="72"/>
      <c r="H256" s="72"/>
      <c r="I256" s="67"/>
      <c r="J256" s="73"/>
      <c r="K256" s="74"/>
      <c r="L256" s="74"/>
      <c r="M256" s="74"/>
      <c r="N256" s="75"/>
      <c r="O256" s="75"/>
      <c r="P256" s="75"/>
      <c r="Q256" s="76"/>
      <c r="R256" s="76"/>
      <c r="S256" s="67"/>
    </row>
    <row r="257" spans="2:19" x14ac:dyDescent="0.25">
      <c r="B257" s="67"/>
      <c r="C257" s="72"/>
      <c r="D257" s="72"/>
      <c r="E257" s="72"/>
      <c r="F257" s="72"/>
      <c r="G257" s="72"/>
      <c r="H257" s="72"/>
      <c r="I257" s="67"/>
      <c r="J257" s="73"/>
      <c r="K257" s="74"/>
      <c r="L257" s="74"/>
      <c r="M257" s="74"/>
      <c r="N257" s="75"/>
      <c r="O257" s="75"/>
      <c r="P257" s="75"/>
      <c r="Q257" s="76"/>
      <c r="R257" s="76"/>
      <c r="S257" s="67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7"/>
  <sheetViews>
    <sheetView topLeftCell="A34" workbookViewId="0">
      <selection activeCell="F8" sqref="F8:H111"/>
    </sheetView>
  </sheetViews>
  <sheetFormatPr defaultRowHeight="15" x14ac:dyDescent="0.2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44" customFormat="1" x14ac:dyDescent="0.25">
      <c r="B1" s="43"/>
      <c r="C1" s="43"/>
      <c r="D1" s="43"/>
      <c r="E1" s="43"/>
      <c r="F1" s="43"/>
      <c r="G1" s="43"/>
      <c r="H1" s="43"/>
      <c r="I1" s="43"/>
      <c r="K1" s="45"/>
      <c r="L1" s="46" t="s">
        <v>298</v>
      </c>
    </row>
    <row r="2" spans="2:26" x14ac:dyDescent="0.25">
      <c r="B2" s="47"/>
      <c r="C2" s="47"/>
      <c r="D2" s="47"/>
      <c r="E2" s="47"/>
      <c r="F2" s="47"/>
      <c r="G2" s="47"/>
      <c r="H2" s="47"/>
      <c r="I2" s="47"/>
      <c r="K2" s="48"/>
      <c r="L2" s="49" t="s">
        <v>131</v>
      </c>
    </row>
    <row r="3" spans="2:26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2:26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2:26" ht="15.75" thickBot="1" x14ac:dyDescent="0.3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2:26" ht="51.75" customHeight="1" thickBot="1" x14ac:dyDescent="0.3">
      <c r="B6" s="80" t="s">
        <v>299</v>
      </c>
      <c r="C6" s="81"/>
      <c r="D6" s="81"/>
      <c r="E6" s="81"/>
      <c r="F6" s="81"/>
      <c r="G6" s="81"/>
      <c r="H6" s="82"/>
      <c r="J6" s="83" t="s">
        <v>300</v>
      </c>
      <c r="K6" s="78" t="s">
        <v>0</v>
      </c>
      <c r="L6" s="85" t="s">
        <v>301</v>
      </c>
      <c r="M6" s="78" t="s">
        <v>298</v>
      </c>
      <c r="N6" s="87" t="s">
        <v>302</v>
      </c>
      <c r="O6" s="88"/>
      <c r="P6" s="78" t="s">
        <v>303</v>
      </c>
      <c r="Q6" s="78" t="s">
        <v>304</v>
      </c>
      <c r="R6" s="78" t="s">
        <v>305</v>
      </c>
      <c r="S6" s="50"/>
      <c r="T6" s="51"/>
      <c r="U6" s="51"/>
      <c r="V6" s="51"/>
      <c r="W6" s="51"/>
      <c r="X6" s="51"/>
      <c r="Y6" s="46"/>
      <c r="Z6" s="46"/>
    </row>
    <row r="7" spans="2:26" x14ac:dyDescent="0.25">
      <c r="B7" s="52"/>
      <c r="C7" s="53" t="s">
        <v>306</v>
      </c>
      <c r="D7" s="53" t="s">
        <v>307</v>
      </c>
      <c r="E7" s="53" t="s">
        <v>308</v>
      </c>
      <c r="F7" s="54" t="s">
        <v>0</v>
      </c>
      <c r="G7" s="55" t="s">
        <v>309</v>
      </c>
      <c r="H7" s="56" t="s">
        <v>310</v>
      </c>
      <c r="J7" s="84"/>
      <c r="K7" s="79"/>
      <c r="L7" s="86"/>
      <c r="M7" s="79"/>
      <c r="N7" s="57" t="s">
        <v>306</v>
      </c>
      <c r="O7" s="58" t="s">
        <v>307</v>
      </c>
      <c r="P7" s="79"/>
      <c r="Q7" s="79"/>
      <c r="R7" s="79"/>
      <c r="S7" s="59"/>
      <c r="T7" s="51"/>
      <c r="U7" s="51"/>
      <c r="V7" s="51"/>
      <c r="W7" s="51"/>
      <c r="X7" s="51"/>
      <c r="Y7" s="46"/>
      <c r="Z7" s="46"/>
    </row>
    <row r="8" spans="2:26" x14ac:dyDescent="0.25">
      <c r="B8" s="60">
        <v>1</v>
      </c>
      <c r="C8" s="61"/>
      <c r="D8" s="61"/>
      <c r="E8" s="61"/>
      <c r="F8" t="s">
        <v>311</v>
      </c>
      <c r="G8" t="s">
        <v>312</v>
      </c>
      <c r="H8" t="s">
        <v>313</v>
      </c>
      <c r="J8" s="62">
        <v>1</v>
      </c>
      <c r="K8" s="62" t="str">
        <f t="shared" ref="K8:L47" si="0">F8</f>
        <v>В60-201</v>
      </c>
      <c r="L8" s="62" t="str">
        <f>G8</f>
        <v>149,57</v>
      </c>
      <c r="M8" s="62" t="str">
        <f>$L$2</f>
        <v>87-9(60)</v>
      </c>
      <c r="N8" s="63">
        <f t="shared" ref="N8:O47" si="1">C8</f>
        <v>0</v>
      </c>
      <c r="O8" s="63">
        <f t="shared" si="1"/>
        <v>0</v>
      </c>
      <c r="P8" s="63" t="str">
        <f>L8</f>
        <v>149,57</v>
      </c>
      <c r="Q8" s="64">
        <f>P8-R8</f>
        <v>1.9599999999999795</v>
      </c>
      <c r="R8" s="64" t="str">
        <f>H8</f>
        <v>147,61</v>
      </c>
      <c r="S8" s="65"/>
      <c r="T8" s="66"/>
      <c r="U8" s="66"/>
      <c r="V8" s="66"/>
      <c r="W8" s="66"/>
      <c r="X8" s="67"/>
    </row>
    <row r="9" spans="2:26" x14ac:dyDescent="0.25">
      <c r="B9" s="60">
        <v>2</v>
      </c>
      <c r="C9" s="61"/>
      <c r="D9" s="61"/>
      <c r="E9" s="61"/>
      <c r="F9" t="s">
        <v>314</v>
      </c>
      <c r="G9" t="s">
        <v>315</v>
      </c>
      <c r="H9" t="s">
        <v>316</v>
      </c>
      <c r="J9" s="62">
        <v>2</v>
      </c>
      <c r="K9" s="62" t="str">
        <f t="shared" si="0"/>
        <v>В60-202</v>
      </c>
      <c r="L9" s="62" t="str">
        <f t="shared" si="0"/>
        <v>146,63</v>
      </c>
      <c r="M9" s="62" t="str">
        <f t="shared" ref="M9:M72" si="2">$L$2</f>
        <v>87-9(60)</v>
      </c>
      <c r="N9" s="63">
        <f t="shared" si="1"/>
        <v>0</v>
      </c>
      <c r="O9" s="63">
        <f t="shared" si="1"/>
        <v>0</v>
      </c>
      <c r="P9" s="63" t="str">
        <f t="shared" ref="P9:P72" si="3">L9</f>
        <v>146,63</v>
      </c>
      <c r="Q9" s="64">
        <f t="shared" ref="Q9:Q72" si="4">P9-R9</f>
        <v>-1.0200000000000102</v>
      </c>
      <c r="R9" s="64" t="str">
        <f t="shared" ref="R9:R72" si="5">H9</f>
        <v>147,65</v>
      </c>
      <c r="S9" s="65"/>
      <c r="T9" s="66"/>
      <c r="U9" s="66"/>
      <c r="V9" s="66"/>
      <c r="W9" s="66"/>
      <c r="X9" s="67"/>
    </row>
    <row r="10" spans="2:26" x14ac:dyDescent="0.25">
      <c r="B10" s="60">
        <v>3</v>
      </c>
      <c r="C10" s="61"/>
      <c r="D10" s="61"/>
      <c r="E10" s="61"/>
      <c r="F10" t="s">
        <v>317</v>
      </c>
      <c r="G10" t="s">
        <v>318</v>
      </c>
      <c r="H10" t="s">
        <v>313</v>
      </c>
      <c r="J10" s="68">
        <v>3</v>
      </c>
      <c r="K10" s="68" t="str">
        <f t="shared" si="0"/>
        <v>В60-203</v>
      </c>
      <c r="L10" s="62" t="str">
        <f t="shared" si="0"/>
        <v>149,41</v>
      </c>
      <c r="M10" s="62" t="str">
        <f t="shared" si="2"/>
        <v>87-9(60)</v>
      </c>
      <c r="N10" s="69">
        <f t="shared" si="1"/>
        <v>0</v>
      </c>
      <c r="O10" s="69">
        <f t="shared" si="1"/>
        <v>0</v>
      </c>
      <c r="P10" s="63" t="str">
        <f t="shared" si="3"/>
        <v>149,41</v>
      </c>
      <c r="Q10" s="64">
        <f t="shared" si="4"/>
        <v>1.7999999999999829</v>
      </c>
      <c r="R10" s="64" t="str">
        <f t="shared" si="5"/>
        <v>147,61</v>
      </c>
      <c r="S10" s="65"/>
      <c r="T10" s="66"/>
      <c r="U10" s="66"/>
      <c r="V10" s="66"/>
      <c r="W10" s="66"/>
      <c r="X10" s="67"/>
    </row>
    <row r="11" spans="2:26" x14ac:dyDescent="0.25">
      <c r="B11" s="60">
        <v>4</v>
      </c>
      <c r="C11" s="61"/>
      <c r="D11" s="61"/>
      <c r="E11" s="61"/>
      <c r="F11" t="s">
        <v>319</v>
      </c>
      <c r="G11" t="s">
        <v>320</v>
      </c>
      <c r="H11" t="s">
        <v>321</v>
      </c>
      <c r="J11" s="68">
        <v>4</v>
      </c>
      <c r="K11" s="68" t="str">
        <f t="shared" si="0"/>
        <v>В60-204</v>
      </c>
      <c r="L11" s="62" t="str">
        <f t="shared" si="0"/>
        <v>149,65</v>
      </c>
      <c r="M11" s="62" t="str">
        <f t="shared" si="2"/>
        <v>87-9(60)</v>
      </c>
      <c r="N11" s="69">
        <f t="shared" si="1"/>
        <v>0</v>
      </c>
      <c r="O11" s="69">
        <f t="shared" si="1"/>
        <v>0</v>
      </c>
      <c r="P11" s="63" t="str">
        <f t="shared" si="3"/>
        <v>149,65</v>
      </c>
      <c r="Q11" s="64">
        <f t="shared" si="4"/>
        <v>1.960000000000008</v>
      </c>
      <c r="R11" s="64" t="str">
        <f t="shared" si="5"/>
        <v>147,69</v>
      </c>
      <c r="S11" s="65"/>
      <c r="T11" s="66"/>
      <c r="U11" s="66"/>
      <c r="V11" s="66"/>
      <c r="W11" s="66"/>
      <c r="X11" s="67"/>
    </row>
    <row r="12" spans="2:26" x14ac:dyDescent="0.25">
      <c r="B12" s="60">
        <v>5</v>
      </c>
      <c r="C12" s="61"/>
      <c r="D12" s="61"/>
      <c r="E12" s="61"/>
      <c r="F12" t="s">
        <v>322</v>
      </c>
      <c r="G12" t="s">
        <v>323</v>
      </c>
      <c r="H12" t="s">
        <v>324</v>
      </c>
      <c r="J12" s="68">
        <v>5</v>
      </c>
      <c r="K12" s="68" t="str">
        <f t="shared" si="0"/>
        <v>В60-205</v>
      </c>
      <c r="L12" s="62" t="str">
        <f t="shared" si="0"/>
        <v>148,79</v>
      </c>
      <c r="M12" s="62" t="str">
        <f t="shared" si="2"/>
        <v>87-9(60)</v>
      </c>
      <c r="N12" s="69">
        <f t="shared" si="1"/>
        <v>0</v>
      </c>
      <c r="O12" s="69">
        <f t="shared" si="1"/>
        <v>0</v>
      </c>
      <c r="P12" s="63" t="str">
        <f t="shared" si="3"/>
        <v>148,79</v>
      </c>
      <c r="Q12" s="64">
        <f t="shared" si="4"/>
        <v>1.4899999999999807</v>
      </c>
      <c r="R12" s="64" t="str">
        <f t="shared" si="5"/>
        <v>147,30</v>
      </c>
      <c r="S12" s="65"/>
      <c r="T12" s="66"/>
      <c r="U12" s="66"/>
      <c r="V12" s="66"/>
      <c r="W12" s="66"/>
      <c r="X12" s="67"/>
    </row>
    <row r="13" spans="2:26" x14ac:dyDescent="0.25">
      <c r="B13" s="60">
        <v>6</v>
      </c>
      <c r="C13" s="61"/>
      <c r="D13" s="61"/>
      <c r="E13" s="61"/>
      <c r="F13" t="s">
        <v>325</v>
      </c>
      <c r="G13" t="s">
        <v>326</v>
      </c>
      <c r="H13" t="s">
        <v>327</v>
      </c>
      <c r="J13" s="68">
        <v>6</v>
      </c>
      <c r="K13" s="68" t="str">
        <f t="shared" si="0"/>
        <v>В60-206</v>
      </c>
      <c r="L13" s="62" t="str">
        <f t="shared" si="0"/>
        <v>149,45</v>
      </c>
      <c r="M13" s="62" t="str">
        <f t="shared" si="2"/>
        <v>87-9(60)</v>
      </c>
      <c r="N13" s="69">
        <f t="shared" si="1"/>
        <v>0</v>
      </c>
      <c r="O13" s="69">
        <f t="shared" si="1"/>
        <v>0</v>
      </c>
      <c r="P13" s="63" t="str">
        <f t="shared" si="3"/>
        <v>149,45</v>
      </c>
      <c r="Q13" s="64">
        <f t="shared" si="4"/>
        <v>2.5</v>
      </c>
      <c r="R13" s="64" t="str">
        <f t="shared" si="5"/>
        <v>146,95</v>
      </c>
      <c r="S13" s="65"/>
      <c r="T13" s="66"/>
      <c r="U13" s="66"/>
      <c r="V13" s="66"/>
      <c r="W13" s="66"/>
      <c r="X13" s="67"/>
    </row>
    <row r="14" spans="2:26" x14ac:dyDescent="0.25">
      <c r="B14" s="60">
        <v>7</v>
      </c>
      <c r="C14" s="61"/>
      <c r="D14" s="61"/>
      <c r="E14" s="61"/>
      <c r="F14" t="s">
        <v>328</v>
      </c>
      <c r="G14" t="s">
        <v>329</v>
      </c>
      <c r="H14" t="s">
        <v>330</v>
      </c>
      <c r="J14" s="68">
        <v>7</v>
      </c>
      <c r="K14" s="68" t="str">
        <f t="shared" si="0"/>
        <v>В60-207</v>
      </c>
      <c r="L14" s="62" t="str">
        <f t="shared" si="0"/>
        <v>149,35</v>
      </c>
      <c r="M14" s="62" t="str">
        <f t="shared" si="2"/>
        <v>87-9(60)</v>
      </c>
      <c r="N14" s="69">
        <f t="shared" si="1"/>
        <v>0</v>
      </c>
      <c r="O14" s="69">
        <f t="shared" si="1"/>
        <v>0</v>
      </c>
      <c r="P14" s="63" t="str">
        <f t="shared" si="3"/>
        <v>149,35</v>
      </c>
      <c r="Q14" s="64">
        <f t="shared" si="4"/>
        <v>2.5</v>
      </c>
      <c r="R14" s="64" t="str">
        <f t="shared" si="5"/>
        <v>146,85</v>
      </c>
      <c r="S14" s="65"/>
      <c r="T14" s="66"/>
      <c r="U14" s="66"/>
      <c r="V14" s="66"/>
      <c r="W14" s="66"/>
      <c r="X14" s="67"/>
    </row>
    <row r="15" spans="2:26" x14ac:dyDescent="0.25">
      <c r="B15" s="60">
        <v>8</v>
      </c>
      <c r="C15" s="61"/>
      <c r="D15" s="61"/>
      <c r="E15" s="61"/>
      <c r="F15" t="s">
        <v>331</v>
      </c>
      <c r="G15" t="s">
        <v>332</v>
      </c>
      <c r="H15" t="s">
        <v>333</v>
      </c>
      <c r="J15" s="62">
        <v>8</v>
      </c>
      <c r="K15" s="62" t="str">
        <f t="shared" si="0"/>
        <v>В60-208</v>
      </c>
      <c r="L15" s="62" t="str">
        <f t="shared" si="0"/>
        <v>148,82</v>
      </c>
      <c r="M15" s="62" t="str">
        <f t="shared" si="2"/>
        <v>87-9(60)</v>
      </c>
      <c r="N15" s="63">
        <f t="shared" si="1"/>
        <v>0</v>
      </c>
      <c r="O15" s="63">
        <f t="shared" si="1"/>
        <v>0</v>
      </c>
      <c r="P15" s="63" t="str">
        <f t="shared" si="3"/>
        <v>148,82</v>
      </c>
      <c r="Q15" s="64">
        <f t="shared" si="4"/>
        <v>2.0300000000000011</v>
      </c>
      <c r="R15" s="64" t="str">
        <f t="shared" si="5"/>
        <v>146,79</v>
      </c>
      <c r="S15" s="65"/>
      <c r="T15" s="66"/>
      <c r="U15" s="66"/>
      <c r="V15" s="66"/>
      <c r="W15" s="66"/>
      <c r="X15" s="67"/>
    </row>
    <row r="16" spans="2:26" x14ac:dyDescent="0.25">
      <c r="B16" s="60">
        <v>9</v>
      </c>
      <c r="C16" s="61"/>
      <c r="D16" s="61"/>
      <c r="E16" s="61"/>
      <c r="F16" t="s">
        <v>334</v>
      </c>
      <c r="G16" t="s">
        <v>335</v>
      </c>
      <c r="H16" t="s">
        <v>336</v>
      </c>
      <c r="J16" s="68">
        <v>9</v>
      </c>
      <c r="K16" s="68" t="str">
        <f t="shared" si="0"/>
        <v>В60-209</v>
      </c>
      <c r="L16" s="62" t="str">
        <f t="shared" si="0"/>
        <v>149,66</v>
      </c>
      <c r="M16" s="62" t="str">
        <f t="shared" si="2"/>
        <v>87-9(60)</v>
      </c>
      <c r="N16" s="69">
        <f t="shared" si="1"/>
        <v>0</v>
      </c>
      <c r="O16" s="69">
        <f t="shared" si="1"/>
        <v>0</v>
      </c>
      <c r="P16" s="63" t="str">
        <f t="shared" si="3"/>
        <v>149,66</v>
      </c>
      <c r="Q16" s="64">
        <f t="shared" si="4"/>
        <v>3.6500000000000057</v>
      </c>
      <c r="R16" s="64" t="str">
        <f t="shared" si="5"/>
        <v>146,01</v>
      </c>
      <c r="S16" s="65"/>
      <c r="T16" s="66"/>
      <c r="U16" s="66"/>
      <c r="V16" s="66"/>
      <c r="W16" s="66"/>
      <c r="X16" s="67"/>
    </row>
    <row r="17" spans="2:26" x14ac:dyDescent="0.25">
      <c r="B17" s="60">
        <v>10</v>
      </c>
      <c r="C17" s="61"/>
      <c r="D17" s="61"/>
      <c r="E17" s="61"/>
      <c r="F17" t="s">
        <v>337</v>
      </c>
      <c r="G17" t="s">
        <v>338</v>
      </c>
      <c r="H17" t="s">
        <v>339</v>
      </c>
      <c r="J17" s="68">
        <v>10</v>
      </c>
      <c r="K17" s="68" t="str">
        <f t="shared" si="0"/>
        <v>В60-210</v>
      </c>
      <c r="L17" s="62" t="str">
        <f t="shared" si="0"/>
        <v>149,28</v>
      </c>
      <c r="M17" s="62" t="str">
        <f t="shared" si="2"/>
        <v>87-9(60)</v>
      </c>
      <c r="N17" s="69">
        <f t="shared" si="1"/>
        <v>0</v>
      </c>
      <c r="O17" s="69">
        <f t="shared" si="1"/>
        <v>0</v>
      </c>
      <c r="P17" s="63" t="str">
        <f t="shared" si="3"/>
        <v>149,28</v>
      </c>
      <c r="Q17" s="64">
        <f t="shared" si="4"/>
        <v>3.1999999999999886</v>
      </c>
      <c r="R17" s="64" t="str">
        <f t="shared" si="5"/>
        <v>146,08</v>
      </c>
      <c r="S17" s="65"/>
      <c r="T17" s="66"/>
      <c r="U17" s="66"/>
      <c r="V17" s="66"/>
      <c r="W17" s="66"/>
      <c r="X17" s="67"/>
    </row>
    <row r="18" spans="2:26" x14ac:dyDescent="0.25">
      <c r="B18" s="60">
        <v>11</v>
      </c>
      <c r="C18" s="61"/>
      <c r="D18" s="61"/>
      <c r="E18" s="61"/>
      <c r="F18" t="s">
        <v>340</v>
      </c>
      <c r="G18" t="s">
        <v>341</v>
      </c>
      <c r="H18" t="s">
        <v>342</v>
      </c>
      <c r="J18" s="68">
        <v>11</v>
      </c>
      <c r="K18" s="68" t="str">
        <f t="shared" si="0"/>
        <v>В60-211</v>
      </c>
      <c r="L18" s="62" t="str">
        <f t="shared" si="0"/>
        <v>149,47</v>
      </c>
      <c r="M18" s="62" t="str">
        <f t="shared" si="2"/>
        <v>87-9(60)</v>
      </c>
      <c r="N18" s="69">
        <f t="shared" si="1"/>
        <v>0</v>
      </c>
      <c r="O18" s="69">
        <f t="shared" si="1"/>
        <v>0</v>
      </c>
      <c r="P18" s="63" t="str">
        <f t="shared" si="3"/>
        <v>149,47</v>
      </c>
      <c r="Q18" s="64">
        <f t="shared" si="4"/>
        <v>1.6999999999999886</v>
      </c>
      <c r="R18" s="64" t="str">
        <f t="shared" si="5"/>
        <v>147,77</v>
      </c>
      <c r="S18" s="65"/>
      <c r="T18" s="66"/>
      <c r="U18" s="66"/>
      <c r="V18" s="66"/>
      <c r="W18" s="66"/>
      <c r="X18" s="67"/>
    </row>
    <row r="19" spans="2:26" x14ac:dyDescent="0.25">
      <c r="B19" s="60">
        <v>12</v>
      </c>
      <c r="C19" s="61"/>
      <c r="D19" s="61"/>
      <c r="E19" s="61"/>
      <c r="F19" t="s">
        <v>343</v>
      </c>
      <c r="G19" t="s">
        <v>344</v>
      </c>
      <c r="H19" t="s">
        <v>345</v>
      </c>
      <c r="J19" s="68">
        <v>12</v>
      </c>
      <c r="K19" s="68" t="str">
        <f t="shared" si="0"/>
        <v>В60-212</v>
      </c>
      <c r="L19" s="62" t="str">
        <f t="shared" si="0"/>
        <v>149,32</v>
      </c>
      <c r="M19" s="62" t="str">
        <f t="shared" si="2"/>
        <v>87-9(60)</v>
      </c>
      <c r="N19" s="69">
        <f t="shared" si="1"/>
        <v>0</v>
      </c>
      <c r="O19" s="69">
        <f t="shared" si="1"/>
        <v>0</v>
      </c>
      <c r="P19" s="63" t="str">
        <f t="shared" si="3"/>
        <v>149,32</v>
      </c>
      <c r="Q19" s="64">
        <f t="shared" si="4"/>
        <v>1.5199999999999818</v>
      </c>
      <c r="R19" s="64" t="str">
        <f t="shared" si="5"/>
        <v>147,80</v>
      </c>
      <c r="S19" s="65"/>
      <c r="T19" s="66"/>
      <c r="U19" s="66"/>
      <c r="V19" s="66"/>
      <c r="W19" s="66"/>
      <c r="X19" s="67"/>
    </row>
    <row r="20" spans="2:26" x14ac:dyDescent="0.25">
      <c r="B20" s="60">
        <v>13</v>
      </c>
      <c r="C20" s="61"/>
      <c r="D20" s="61"/>
      <c r="E20" s="61"/>
      <c r="F20" t="s">
        <v>346</v>
      </c>
      <c r="G20" t="s">
        <v>347</v>
      </c>
      <c r="H20" t="s">
        <v>348</v>
      </c>
      <c r="J20" s="68">
        <v>13</v>
      </c>
      <c r="K20" s="68" t="str">
        <f t="shared" si="0"/>
        <v>В60-213</v>
      </c>
      <c r="L20" s="62" t="str">
        <f t="shared" si="0"/>
        <v>150,00</v>
      </c>
      <c r="M20" s="62" t="str">
        <f t="shared" si="2"/>
        <v>87-9(60)</v>
      </c>
      <c r="N20" s="69">
        <f t="shared" si="1"/>
        <v>0</v>
      </c>
      <c r="O20" s="69">
        <f t="shared" si="1"/>
        <v>0</v>
      </c>
      <c r="P20" s="63" t="str">
        <f t="shared" si="3"/>
        <v>150,00</v>
      </c>
      <c r="Q20" s="64">
        <f t="shared" si="4"/>
        <v>1.1500000000000057</v>
      </c>
      <c r="R20" s="64" t="str">
        <f t="shared" si="5"/>
        <v>148,85</v>
      </c>
      <c r="S20" s="65"/>
      <c r="T20" s="66"/>
      <c r="U20" s="66"/>
      <c r="V20" s="66"/>
      <c r="W20" s="66"/>
      <c r="X20" s="67"/>
    </row>
    <row r="21" spans="2:26" x14ac:dyDescent="0.25">
      <c r="B21" s="60">
        <v>14</v>
      </c>
      <c r="C21" s="61"/>
      <c r="D21" s="61"/>
      <c r="E21" s="61"/>
      <c r="F21" t="s">
        <v>349</v>
      </c>
      <c r="G21" t="s">
        <v>350</v>
      </c>
      <c r="H21" t="s">
        <v>351</v>
      </c>
      <c r="J21" s="68">
        <v>14</v>
      </c>
      <c r="K21" s="68" t="str">
        <f t="shared" si="0"/>
        <v>В60-214</v>
      </c>
      <c r="L21" s="62" t="str">
        <f t="shared" si="0"/>
        <v>149,77</v>
      </c>
      <c r="M21" s="62" t="str">
        <f t="shared" si="2"/>
        <v>87-9(60)</v>
      </c>
      <c r="N21" s="69">
        <f t="shared" si="1"/>
        <v>0</v>
      </c>
      <c r="O21" s="69">
        <f t="shared" si="1"/>
        <v>0</v>
      </c>
      <c r="P21" s="63" t="str">
        <f t="shared" si="3"/>
        <v>149,77</v>
      </c>
      <c r="Q21" s="64">
        <f t="shared" si="4"/>
        <v>1.5</v>
      </c>
      <c r="R21" s="64" t="str">
        <f t="shared" si="5"/>
        <v>148,27</v>
      </c>
      <c r="S21" s="65"/>
      <c r="T21" s="66"/>
      <c r="U21" s="66"/>
      <c r="V21" s="66"/>
      <c r="W21" s="66"/>
      <c r="X21" s="67"/>
    </row>
    <row r="22" spans="2:26" x14ac:dyDescent="0.25">
      <c r="B22" s="60">
        <v>15</v>
      </c>
      <c r="C22" s="61"/>
      <c r="D22" s="61"/>
      <c r="E22" s="61"/>
      <c r="F22" t="s">
        <v>352</v>
      </c>
      <c r="G22" t="s">
        <v>353</v>
      </c>
      <c r="H22" t="s">
        <v>354</v>
      </c>
      <c r="J22" s="68">
        <v>15</v>
      </c>
      <c r="K22" s="68" t="str">
        <f t="shared" si="0"/>
        <v>В60-215</v>
      </c>
      <c r="L22" s="62" t="str">
        <f t="shared" si="0"/>
        <v>149,99</v>
      </c>
      <c r="M22" s="62" t="str">
        <f t="shared" si="2"/>
        <v>87-9(60)</v>
      </c>
      <c r="N22" s="69">
        <f t="shared" si="1"/>
        <v>0</v>
      </c>
      <c r="O22" s="69">
        <f t="shared" si="1"/>
        <v>0</v>
      </c>
      <c r="P22" s="63" t="str">
        <f t="shared" si="3"/>
        <v>149,99</v>
      </c>
      <c r="Q22" s="64">
        <f t="shared" si="4"/>
        <v>1.8000000000000114</v>
      </c>
      <c r="R22" s="64" t="str">
        <f t="shared" si="5"/>
        <v>148,19</v>
      </c>
      <c r="S22" s="65"/>
      <c r="T22" s="66"/>
      <c r="U22" s="66"/>
      <c r="V22" s="66"/>
      <c r="W22" s="66"/>
      <c r="X22" s="67"/>
    </row>
    <row r="23" spans="2:26" x14ac:dyDescent="0.25">
      <c r="B23" s="60">
        <v>16</v>
      </c>
      <c r="C23" s="61"/>
      <c r="D23" s="61"/>
      <c r="E23" s="61"/>
      <c r="F23" t="s">
        <v>355</v>
      </c>
      <c r="G23" t="s">
        <v>356</v>
      </c>
      <c r="H23" t="s">
        <v>357</v>
      </c>
      <c r="J23" s="68">
        <v>16</v>
      </c>
      <c r="K23" s="68" t="str">
        <f t="shared" si="0"/>
        <v>В60-216</v>
      </c>
      <c r="L23" s="62" t="str">
        <f t="shared" si="0"/>
        <v>150,49</v>
      </c>
      <c r="M23" s="62" t="str">
        <f t="shared" si="2"/>
        <v>87-9(60)</v>
      </c>
      <c r="N23" s="69">
        <f t="shared" si="1"/>
        <v>0</v>
      </c>
      <c r="O23" s="69">
        <f t="shared" si="1"/>
        <v>0</v>
      </c>
      <c r="P23" s="63" t="str">
        <f t="shared" si="3"/>
        <v>150,49</v>
      </c>
      <c r="Q23" s="64">
        <f t="shared" si="4"/>
        <v>2.0700000000000216</v>
      </c>
      <c r="R23" s="64" t="str">
        <f t="shared" si="5"/>
        <v>148,42</v>
      </c>
      <c r="S23" s="65"/>
      <c r="T23" s="66"/>
      <c r="U23" s="66"/>
      <c r="V23" s="66"/>
      <c r="W23" s="66"/>
      <c r="X23" s="67"/>
    </row>
    <row r="24" spans="2:26" x14ac:dyDescent="0.25">
      <c r="B24" s="60">
        <v>17</v>
      </c>
      <c r="C24" s="61"/>
      <c r="D24" s="61"/>
      <c r="E24" s="61"/>
      <c r="F24" t="s">
        <v>358</v>
      </c>
      <c r="G24" t="s">
        <v>359</v>
      </c>
      <c r="H24" t="s">
        <v>360</v>
      </c>
      <c r="J24" s="68">
        <v>17</v>
      </c>
      <c r="K24" s="68" t="str">
        <f t="shared" si="0"/>
        <v>В60-217</v>
      </c>
      <c r="L24" s="62" t="str">
        <f t="shared" si="0"/>
        <v>150,44</v>
      </c>
      <c r="M24" s="62" t="str">
        <f t="shared" si="2"/>
        <v>87-9(60)</v>
      </c>
      <c r="N24" s="69">
        <f t="shared" si="1"/>
        <v>0</v>
      </c>
      <c r="O24" s="69">
        <f t="shared" si="1"/>
        <v>0</v>
      </c>
      <c r="P24" s="63" t="str">
        <f t="shared" si="3"/>
        <v>150,44</v>
      </c>
      <c r="Q24" s="64">
        <f t="shared" si="4"/>
        <v>2.1500000000000057</v>
      </c>
      <c r="R24" s="64" t="str">
        <f t="shared" si="5"/>
        <v>148,29</v>
      </c>
      <c r="S24" s="65"/>
      <c r="T24" s="66"/>
      <c r="U24" s="66"/>
      <c r="V24" s="66"/>
      <c r="W24" s="66"/>
      <c r="X24" s="67"/>
    </row>
    <row r="25" spans="2:26" x14ac:dyDescent="0.25">
      <c r="B25" s="60">
        <v>18</v>
      </c>
      <c r="C25" s="61"/>
      <c r="D25" s="61"/>
      <c r="E25" s="61"/>
      <c r="F25" t="s">
        <v>361</v>
      </c>
      <c r="G25" t="s">
        <v>362</v>
      </c>
      <c r="H25" t="s">
        <v>363</v>
      </c>
      <c r="J25" s="68">
        <v>18</v>
      </c>
      <c r="K25" s="68" t="str">
        <f t="shared" si="0"/>
        <v>В60-218</v>
      </c>
      <c r="L25" s="62" t="str">
        <f t="shared" si="0"/>
        <v>150,39</v>
      </c>
      <c r="M25" s="62" t="str">
        <f t="shared" si="2"/>
        <v>87-9(60)</v>
      </c>
      <c r="N25" s="69">
        <f t="shared" si="1"/>
        <v>0</v>
      </c>
      <c r="O25" s="69">
        <f t="shared" si="1"/>
        <v>0</v>
      </c>
      <c r="P25" s="63" t="str">
        <f t="shared" si="3"/>
        <v>150,39</v>
      </c>
      <c r="Q25" s="64">
        <f t="shared" si="4"/>
        <v>1.8499999999999943</v>
      </c>
      <c r="R25" s="64" t="str">
        <f t="shared" si="5"/>
        <v>148,54</v>
      </c>
      <c r="S25" s="65"/>
      <c r="T25" s="66"/>
      <c r="U25" s="66"/>
      <c r="V25" s="66"/>
      <c r="W25" s="66"/>
      <c r="X25" s="67"/>
    </row>
    <row r="26" spans="2:26" x14ac:dyDescent="0.25">
      <c r="B26" s="60">
        <v>19</v>
      </c>
      <c r="C26" s="61"/>
      <c r="D26" s="61"/>
      <c r="E26" s="61"/>
      <c r="F26" t="s">
        <v>364</v>
      </c>
      <c r="G26" t="s">
        <v>365</v>
      </c>
      <c r="H26" t="s">
        <v>366</v>
      </c>
      <c r="J26" s="68">
        <v>19</v>
      </c>
      <c r="K26" s="68" t="str">
        <f t="shared" si="0"/>
        <v>В60-219</v>
      </c>
      <c r="L26" s="62" t="str">
        <f t="shared" si="0"/>
        <v>150,31</v>
      </c>
      <c r="M26" s="68" t="str">
        <f t="shared" si="2"/>
        <v>87-9(60)</v>
      </c>
      <c r="N26" s="69">
        <f t="shared" si="1"/>
        <v>0</v>
      </c>
      <c r="O26" s="69">
        <f t="shared" si="1"/>
        <v>0</v>
      </c>
      <c r="P26" s="63" t="str">
        <f t="shared" si="3"/>
        <v>150,31</v>
      </c>
      <c r="Q26" s="64">
        <f t="shared" si="4"/>
        <v>1.8100000000000023</v>
      </c>
      <c r="R26" s="64" t="str">
        <f t="shared" si="5"/>
        <v>148,50</v>
      </c>
      <c r="S26" s="65"/>
      <c r="T26" s="66"/>
      <c r="U26" s="66"/>
      <c r="V26" s="66"/>
      <c r="W26" s="66"/>
      <c r="X26" s="67"/>
    </row>
    <row r="27" spans="2:26" x14ac:dyDescent="0.25">
      <c r="B27" s="60">
        <v>20</v>
      </c>
      <c r="C27" s="61"/>
      <c r="D27" s="61"/>
      <c r="E27" s="61"/>
      <c r="F27" t="s">
        <v>367</v>
      </c>
      <c r="G27" t="s">
        <v>368</v>
      </c>
      <c r="H27" t="s">
        <v>369</v>
      </c>
      <c r="J27" s="68">
        <v>20</v>
      </c>
      <c r="K27" s="62" t="str">
        <f t="shared" si="0"/>
        <v>В60-220</v>
      </c>
      <c r="L27" s="62" t="str">
        <f t="shared" si="0"/>
        <v>150,20</v>
      </c>
      <c r="M27" s="62" t="str">
        <f t="shared" si="2"/>
        <v>87-9(60)</v>
      </c>
      <c r="N27" s="63">
        <f t="shared" si="1"/>
        <v>0</v>
      </c>
      <c r="O27" s="63">
        <f t="shared" si="1"/>
        <v>0</v>
      </c>
      <c r="P27" s="63" t="str">
        <f t="shared" si="3"/>
        <v>150,20</v>
      </c>
      <c r="Q27" s="64">
        <f t="shared" si="4"/>
        <v>1.9799999999999898</v>
      </c>
      <c r="R27" s="64" t="str">
        <f t="shared" si="5"/>
        <v>148,22</v>
      </c>
      <c r="S27" s="65"/>
      <c r="T27" s="66"/>
      <c r="U27" s="66"/>
      <c r="V27" s="66"/>
      <c r="W27" s="66"/>
      <c r="X27" s="67"/>
    </row>
    <row r="28" spans="2:26" x14ac:dyDescent="0.25">
      <c r="B28" s="60">
        <v>21</v>
      </c>
      <c r="C28" s="61"/>
      <c r="D28" s="61"/>
      <c r="E28" s="61"/>
      <c r="F28" t="s">
        <v>370</v>
      </c>
      <c r="G28" t="s">
        <v>371</v>
      </c>
      <c r="H28" t="s">
        <v>372</v>
      </c>
      <c r="I28" s="67"/>
      <c r="J28" s="68">
        <v>21</v>
      </c>
      <c r="K28" s="62" t="str">
        <f t="shared" si="0"/>
        <v>В60-221</v>
      </c>
      <c r="L28" s="62" t="str">
        <f t="shared" si="0"/>
        <v>150,19</v>
      </c>
      <c r="M28" s="62" t="str">
        <f t="shared" si="2"/>
        <v>87-9(60)</v>
      </c>
      <c r="N28" s="63">
        <f t="shared" si="1"/>
        <v>0</v>
      </c>
      <c r="O28" s="63">
        <f t="shared" si="1"/>
        <v>0</v>
      </c>
      <c r="P28" s="63" t="str">
        <f t="shared" si="3"/>
        <v>150,19</v>
      </c>
      <c r="Q28" s="64">
        <f t="shared" si="4"/>
        <v>0.90000000000000568</v>
      </c>
      <c r="R28" s="64" t="str">
        <f t="shared" si="5"/>
        <v>149,29</v>
      </c>
      <c r="S28" s="70"/>
      <c r="T28" s="67"/>
      <c r="U28" s="67"/>
      <c r="V28" s="67"/>
      <c r="W28" s="67"/>
      <c r="X28" s="67"/>
      <c r="Y28" s="67"/>
      <c r="Z28" s="67"/>
    </row>
    <row r="29" spans="2:26" x14ac:dyDescent="0.25">
      <c r="B29" s="60">
        <v>22</v>
      </c>
      <c r="C29" s="61"/>
      <c r="D29" s="61"/>
      <c r="E29" s="61"/>
      <c r="F29" t="s">
        <v>373</v>
      </c>
      <c r="G29" t="s">
        <v>374</v>
      </c>
      <c r="H29" t="s">
        <v>375</v>
      </c>
      <c r="I29" s="67"/>
      <c r="J29" s="68">
        <v>22</v>
      </c>
      <c r="K29" s="62" t="str">
        <f t="shared" si="0"/>
        <v>В60-222</v>
      </c>
      <c r="L29" s="62" t="str">
        <f t="shared" si="0"/>
        <v>150,05</v>
      </c>
      <c r="M29" s="62" t="str">
        <f t="shared" si="2"/>
        <v>87-9(60)</v>
      </c>
      <c r="N29" s="63">
        <f t="shared" si="1"/>
        <v>0</v>
      </c>
      <c r="O29" s="63">
        <f t="shared" si="1"/>
        <v>0</v>
      </c>
      <c r="P29" s="63" t="str">
        <f t="shared" si="3"/>
        <v>150,05</v>
      </c>
      <c r="Q29" s="64">
        <f t="shared" si="4"/>
        <v>1.9500000000000171</v>
      </c>
      <c r="R29" s="64" t="str">
        <f t="shared" si="5"/>
        <v>148,10</v>
      </c>
      <c r="S29" s="70"/>
      <c r="T29" s="67"/>
      <c r="U29" s="67"/>
      <c r="V29" s="67"/>
      <c r="W29" s="67"/>
      <c r="X29" s="67"/>
      <c r="Y29" s="67"/>
      <c r="Z29" s="67"/>
    </row>
    <row r="30" spans="2:26" x14ac:dyDescent="0.25">
      <c r="B30" s="60">
        <v>23</v>
      </c>
      <c r="C30" s="61"/>
      <c r="D30" s="61"/>
      <c r="E30" s="61"/>
      <c r="F30" t="s">
        <v>376</v>
      </c>
      <c r="G30" t="s">
        <v>377</v>
      </c>
      <c r="H30" t="s">
        <v>378</v>
      </c>
      <c r="I30" s="67"/>
      <c r="J30" s="68">
        <v>23</v>
      </c>
      <c r="K30" s="62" t="str">
        <f t="shared" si="0"/>
        <v>В60-223</v>
      </c>
      <c r="L30" s="62" t="str">
        <f t="shared" si="0"/>
        <v>149,90</v>
      </c>
      <c r="M30" s="62" t="str">
        <f t="shared" si="2"/>
        <v>87-9(60)</v>
      </c>
      <c r="N30" s="63">
        <f t="shared" si="1"/>
        <v>0</v>
      </c>
      <c r="O30" s="63">
        <f t="shared" si="1"/>
        <v>0</v>
      </c>
      <c r="P30" s="63" t="str">
        <f t="shared" si="3"/>
        <v>149,90</v>
      </c>
      <c r="Q30" s="64">
        <f t="shared" si="4"/>
        <v>1.9500000000000171</v>
      </c>
      <c r="R30" s="64" t="str">
        <f t="shared" si="5"/>
        <v>147,95</v>
      </c>
      <c r="S30" s="70"/>
      <c r="T30" s="67"/>
      <c r="U30" s="67"/>
      <c r="V30" s="67"/>
      <c r="W30" s="67"/>
      <c r="X30" s="67"/>
      <c r="Y30" s="67"/>
      <c r="Z30" s="67"/>
    </row>
    <row r="31" spans="2:26" x14ac:dyDescent="0.25">
      <c r="B31" s="60">
        <v>24</v>
      </c>
      <c r="C31" s="61"/>
      <c r="D31" s="61"/>
      <c r="E31" s="61"/>
      <c r="F31" t="s">
        <v>379</v>
      </c>
      <c r="G31" t="s">
        <v>380</v>
      </c>
      <c r="H31" t="s">
        <v>381</v>
      </c>
      <c r="I31" s="67"/>
      <c r="J31" s="68">
        <v>24</v>
      </c>
      <c r="K31" s="62" t="str">
        <f t="shared" si="0"/>
        <v>В60-224</v>
      </c>
      <c r="L31" s="62" t="str">
        <f t="shared" si="0"/>
        <v>150,63</v>
      </c>
      <c r="M31" s="62" t="str">
        <f t="shared" si="2"/>
        <v>87-9(60)</v>
      </c>
      <c r="N31" s="63">
        <f t="shared" si="1"/>
        <v>0</v>
      </c>
      <c r="O31" s="63">
        <f t="shared" si="1"/>
        <v>0</v>
      </c>
      <c r="P31" s="63" t="str">
        <f t="shared" si="3"/>
        <v>150,63</v>
      </c>
      <c r="Q31" s="64">
        <f t="shared" si="4"/>
        <v>1.8799999999999955</v>
      </c>
      <c r="R31" s="64" t="str">
        <f t="shared" si="5"/>
        <v>148,75</v>
      </c>
      <c r="S31" s="70"/>
      <c r="T31" s="67"/>
      <c r="U31" s="67"/>
      <c r="V31" s="67"/>
      <c r="W31" s="67"/>
      <c r="X31" s="67"/>
      <c r="Y31" s="67"/>
      <c r="Z31" s="67"/>
    </row>
    <row r="32" spans="2:26" x14ac:dyDescent="0.25">
      <c r="B32" s="60">
        <v>25</v>
      </c>
      <c r="C32" s="61"/>
      <c r="D32" s="61"/>
      <c r="E32" s="61"/>
      <c r="F32" t="s">
        <v>382</v>
      </c>
      <c r="G32" t="s">
        <v>383</v>
      </c>
      <c r="H32" t="s">
        <v>384</v>
      </c>
      <c r="I32" s="67"/>
      <c r="J32" s="68">
        <v>25</v>
      </c>
      <c r="K32" s="62" t="str">
        <f t="shared" si="0"/>
        <v>В60-225</v>
      </c>
      <c r="L32" s="62" t="str">
        <f t="shared" si="0"/>
        <v>150,32</v>
      </c>
      <c r="M32" s="62" t="str">
        <f t="shared" si="2"/>
        <v>87-9(60)</v>
      </c>
      <c r="N32" s="63">
        <f t="shared" si="1"/>
        <v>0</v>
      </c>
      <c r="O32" s="63">
        <f t="shared" si="1"/>
        <v>0</v>
      </c>
      <c r="P32" s="63" t="str">
        <f t="shared" si="3"/>
        <v>150,32</v>
      </c>
      <c r="Q32" s="64">
        <f t="shared" si="4"/>
        <v>1.9699999999999989</v>
      </c>
      <c r="R32" s="64" t="str">
        <f t="shared" si="5"/>
        <v>148,35</v>
      </c>
      <c r="S32" s="70"/>
      <c r="T32" s="67"/>
      <c r="U32" s="67"/>
      <c r="V32" s="67"/>
      <c r="W32" s="67"/>
      <c r="X32" s="67"/>
      <c r="Y32" s="67"/>
      <c r="Z32" s="67"/>
    </row>
    <row r="33" spans="2:26" x14ac:dyDescent="0.25">
      <c r="B33" s="60">
        <v>26</v>
      </c>
      <c r="C33" s="61"/>
      <c r="D33" s="61"/>
      <c r="E33" s="61"/>
      <c r="F33" t="s">
        <v>385</v>
      </c>
      <c r="G33" t="s">
        <v>386</v>
      </c>
      <c r="H33" t="s">
        <v>387</v>
      </c>
      <c r="I33" s="67"/>
      <c r="J33" s="68">
        <v>26</v>
      </c>
      <c r="K33" s="62" t="str">
        <f t="shared" si="0"/>
        <v>В60-226</v>
      </c>
      <c r="L33" s="62" t="str">
        <f t="shared" si="0"/>
        <v>150,26</v>
      </c>
      <c r="M33" s="62" t="str">
        <f t="shared" si="2"/>
        <v>87-9(60)</v>
      </c>
      <c r="N33" s="63">
        <f t="shared" si="1"/>
        <v>0</v>
      </c>
      <c r="O33" s="63">
        <f t="shared" si="1"/>
        <v>0</v>
      </c>
      <c r="P33" s="63" t="str">
        <f t="shared" si="3"/>
        <v>150,26</v>
      </c>
      <c r="Q33" s="64">
        <f t="shared" si="4"/>
        <v>2.0099999999999909</v>
      </c>
      <c r="R33" s="64" t="str">
        <f t="shared" si="5"/>
        <v>148,25</v>
      </c>
      <c r="S33" s="70"/>
      <c r="T33" s="67"/>
      <c r="U33" s="67"/>
      <c r="V33" s="67"/>
      <c r="W33" s="67"/>
      <c r="X33" s="67"/>
      <c r="Y33" s="67"/>
      <c r="Z33" s="67"/>
    </row>
    <row r="34" spans="2:26" x14ac:dyDescent="0.25">
      <c r="B34" s="60">
        <v>27</v>
      </c>
      <c r="C34" s="61"/>
      <c r="D34" s="61"/>
      <c r="E34" s="61"/>
      <c r="F34" t="s">
        <v>388</v>
      </c>
      <c r="G34" t="s">
        <v>389</v>
      </c>
      <c r="H34" t="s">
        <v>390</v>
      </c>
      <c r="I34" s="67"/>
      <c r="J34" s="68">
        <v>27</v>
      </c>
      <c r="K34" s="62" t="str">
        <f t="shared" si="0"/>
        <v>В60-227</v>
      </c>
      <c r="L34" s="62" t="str">
        <f t="shared" si="0"/>
        <v>150,22</v>
      </c>
      <c r="M34" s="62" t="str">
        <f t="shared" si="2"/>
        <v>87-9(60)</v>
      </c>
      <c r="N34" s="63">
        <f t="shared" si="1"/>
        <v>0</v>
      </c>
      <c r="O34" s="63">
        <f t="shared" si="1"/>
        <v>0</v>
      </c>
      <c r="P34" s="63" t="str">
        <f t="shared" si="3"/>
        <v>150,22</v>
      </c>
      <c r="Q34" s="64">
        <f t="shared" si="4"/>
        <v>2.0099999999999909</v>
      </c>
      <c r="R34" s="64" t="str">
        <f t="shared" si="5"/>
        <v>148,21</v>
      </c>
      <c r="S34" s="70"/>
      <c r="T34" s="67"/>
      <c r="U34" s="67"/>
      <c r="V34" s="67"/>
      <c r="W34" s="67"/>
      <c r="X34" s="67"/>
      <c r="Y34" s="67"/>
      <c r="Z34" s="67"/>
    </row>
    <row r="35" spans="2:26" x14ac:dyDescent="0.25">
      <c r="B35" s="60">
        <v>28</v>
      </c>
      <c r="C35" s="61"/>
      <c r="D35" s="61"/>
      <c r="E35" s="61"/>
      <c r="F35" t="s">
        <v>391</v>
      </c>
      <c r="G35" t="s">
        <v>392</v>
      </c>
      <c r="H35" t="s">
        <v>345</v>
      </c>
      <c r="I35" s="67"/>
      <c r="J35" s="68">
        <v>28</v>
      </c>
      <c r="K35" s="62" t="str">
        <f t="shared" si="0"/>
        <v>В60-228</v>
      </c>
      <c r="L35" s="62" t="str">
        <f t="shared" si="0"/>
        <v>149,72</v>
      </c>
      <c r="M35" s="62" t="str">
        <f t="shared" si="2"/>
        <v>87-9(60)</v>
      </c>
      <c r="N35" s="63">
        <f t="shared" si="1"/>
        <v>0</v>
      </c>
      <c r="O35" s="63">
        <f t="shared" si="1"/>
        <v>0</v>
      </c>
      <c r="P35" s="63" t="str">
        <f t="shared" si="3"/>
        <v>149,72</v>
      </c>
      <c r="Q35" s="64">
        <f t="shared" si="4"/>
        <v>1.9199999999999875</v>
      </c>
      <c r="R35" s="64" t="str">
        <f t="shared" si="5"/>
        <v>147,80</v>
      </c>
      <c r="S35" s="70"/>
      <c r="T35" s="67"/>
      <c r="U35" s="67"/>
      <c r="V35" s="67"/>
      <c r="W35" s="67"/>
      <c r="X35" s="67"/>
      <c r="Y35" s="67"/>
      <c r="Z35" s="67"/>
    </row>
    <row r="36" spans="2:26" x14ac:dyDescent="0.25">
      <c r="B36" s="60">
        <v>29</v>
      </c>
      <c r="C36" s="61"/>
      <c r="D36" s="61"/>
      <c r="E36" s="61"/>
      <c r="F36" t="s">
        <v>393</v>
      </c>
      <c r="G36" t="s">
        <v>394</v>
      </c>
      <c r="H36" t="s">
        <v>316</v>
      </c>
      <c r="I36" s="67"/>
      <c r="J36" s="68">
        <v>29</v>
      </c>
      <c r="K36" s="62" t="str">
        <f t="shared" si="0"/>
        <v>В60-229</v>
      </c>
      <c r="L36" s="62" t="str">
        <f t="shared" si="0"/>
        <v>149,55</v>
      </c>
      <c r="M36" s="62" t="str">
        <f t="shared" si="2"/>
        <v>87-9(60)</v>
      </c>
      <c r="N36" s="63">
        <f t="shared" si="1"/>
        <v>0</v>
      </c>
      <c r="O36" s="63">
        <f t="shared" si="1"/>
        <v>0</v>
      </c>
      <c r="P36" s="63" t="str">
        <f t="shared" si="3"/>
        <v>149,55</v>
      </c>
      <c r="Q36" s="64">
        <f t="shared" si="4"/>
        <v>1.9000000000000057</v>
      </c>
      <c r="R36" s="64" t="str">
        <f t="shared" si="5"/>
        <v>147,65</v>
      </c>
      <c r="S36" s="70"/>
      <c r="T36" s="67"/>
      <c r="U36" s="67"/>
      <c r="V36" s="67"/>
      <c r="W36" s="67"/>
      <c r="X36" s="67"/>
      <c r="Y36" s="67"/>
      <c r="Z36" s="67"/>
    </row>
    <row r="37" spans="2:26" x14ac:dyDescent="0.25">
      <c r="B37" s="60">
        <v>30</v>
      </c>
      <c r="C37" s="61"/>
      <c r="D37" s="61"/>
      <c r="E37" s="61"/>
      <c r="F37" t="s">
        <v>395</v>
      </c>
      <c r="G37" t="s">
        <v>396</v>
      </c>
      <c r="H37" t="s">
        <v>397</v>
      </c>
      <c r="I37" s="67"/>
      <c r="J37" s="68">
        <v>30</v>
      </c>
      <c r="K37" s="62" t="str">
        <f t="shared" si="0"/>
        <v>В60-230</v>
      </c>
      <c r="L37" s="62" t="str">
        <f t="shared" si="0"/>
        <v>149,23</v>
      </c>
      <c r="M37" s="62" t="str">
        <f t="shared" si="2"/>
        <v>87-9(60)</v>
      </c>
      <c r="N37" s="63">
        <f t="shared" si="1"/>
        <v>0</v>
      </c>
      <c r="O37" s="63">
        <f t="shared" si="1"/>
        <v>0</v>
      </c>
      <c r="P37" s="63" t="str">
        <f t="shared" si="3"/>
        <v>149,23</v>
      </c>
      <c r="Q37" s="64">
        <f t="shared" si="4"/>
        <v>1.9799999999999898</v>
      </c>
      <c r="R37" s="64" t="str">
        <f t="shared" si="5"/>
        <v>147,25</v>
      </c>
      <c r="S37" s="70"/>
      <c r="T37" s="67"/>
      <c r="U37" s="67"/>
      <c r="V37" s="67"/>
      <c r="W37" s="67"/>
      <c r="X37" s="67"/>
      <c r="Y37" s="67"/>
      <c r="Z37" s="67"/>
    </row>
    <row r="38" spans="2:26" x14ac:dyDescent="0.25">
      <c r="B38" s="60">
        <v>31</v>
      </c>
      <c r="C38" s="61"/>
      <c r="D38" s="61"/>
      <c r="E38" s="61"/>
      <c r="F38" t="s">
        <v>398</v>
      </c>
      <c r="G38" t="s">
        <v>399</v>
      </c>
      <c r="H38" t="s">
        <v>400</v>
      </c>
      <c r="I38" s="67"/>
      <c r="J38" s="68">
        <v>31</v>
      </c>
      <c r="K38" s="62" t="str">
        <f t="shared" si="0"/>
        <v>В60-231</v>
      </c>
      <c r="L38" s="62" t="str">
        <f t="shared" si="0"/>
        <v>149,22</v>
      </c>
      <c r="M38" s="62" t="str">
        <f t="shared" si="2"/>
        <v>87-9(60)</v>
      </c>
      <c r="N38" s="63">
        <f t="shared" si="1"/>
        <v>0</v>
      </c>
      <c r="O38" s="63">
        <f t="shared" si="1"/>
        <v>0</v>
      </c>
      <c r="P38" s="63" t="str">
        <f t="shared" si="3"/>
        <v>149,22</v>
      </c>
      <c r="Q38" s="64">
        <f t="shared" si="4"/>
        <v>1.9799999999999898</v>
      </c>
      <c r="R38" s="64" t="str">
        <f t="shared" si="5"/>
        <v>147,24</v>
      </c>
      <c r="S38" s="70"/>
      <c r="T38" s="67"/>
      <c r="U38" s="67"/>
      <c r="V38" s="67"/>
      <c r="W38" s="67"/>
      <c r="X38" s="67"/>
      <c r="Y38" s="67"/>
      <c r="Z38" s="67"/>
    </row>
    <row r="39" spans="2:26" x14ac:dyDescent="0.25">
      <c r="B39" s="60">
        <v>32</v>
      </c>
      <c r="C39" s="61"/>
      <c r="D39" s="61"/>
      <c r="E39" s="61"/>
      <c r="F39" t="s">
        <v>401</v>
      </c>
      <c r="G39" t="s">
        <v>402</v>
      </c>
      <c r="H39" t="s">
        <v>403</v>
      </c>
      <c r="I39" s="67"/>
      <c r="J39" s="68">
        <v>32</v>
      </c>
      <c r="K39" s="62" t="str">
        <f t="shared" si="0"/>
        <v>В60-232</v>
      </c>
      <c r="L39" s="62" t="str">
        <f t="shared" si="0"/>
        <v>150,02</v>
      </c>
      <c r="M39" s="62" t="str">
        <f t="shared" si="2"/>
        <v>87-9(60)</v>
      </c>
      <c r="N39" s="63">
        <f t="shared" si="1"/>
        <v>0</v>
      </c>
      <c r="O39" s="63">
        <f t="shared" si="1"/>
        <v>0</v>
      </c>
      <c r="P39" s="63" t="str">
        <f t="shared" si="3"/>
        <v>150,02</v>
      </c>
      <c r="Q39" s="64">
        <f t="shared" si="4"/>
        <v>2.1500000000000057</v>
      </c>
      <c r="R39" s="64" t="str">
        <f t="shared" si="5"/>
        <v>147,87</v>
      </c>
      <c r="S39" s="70"/>
      <c r="T39" s="67"/>
      <c r="U39" s="67"/>
      <c r="V39" s="67"/>
      <c r="W39" s="67"/>
      <c r="X39" s="67"/>
      <c r="Y39" s="67"/>
      <c r="Z39" s="67"/>
    </row>
    <row r="40" spans="2:26" x14ac:dyDescent="0.25">
      <c r="B40" s="60">
        <v>33</v>
      </c>
      <c r="C40" s="61"/>
      <c r="D40" s="61"/>
      <c r="E40" s="61"/>
      <c r="F40" t="s">
        <v>404</v>
      </c>
      <c r="G40" t="s">
        <v>402</v>
      </c>
      <c r="H40" t="s">
        <v>405</v>
      </c>
      <c r="I40" s="67"/>
      <c r="J40" s="68">
        <v>33</v>
      </c>
      <c r="K40" s="62" t="str">
        <f t="shared" si="0"/>
        <v>В60-233</v>
      </c>
      <c r="L40" s="62" t="str">
        <f t="shared" si="0"/>
        <v>150,02</v>
      </c>
      <c r="M40" s="62" t="str">
        <f t="shared" si="2"/>
        <v>87-9(60)</v>
      </c>
      <c r="N40" s="63">
        <f t="shared" si="1"/>
        <v>0</v>
      </c>
      <c r="O40" s="63">
        <f t="shared" si="1"/>
        <v>0</v>
      </c>
      <c r="P40" s="63" t="str">
        <f t="shared" si="3"/>
        <v>150,02</v>
      </c>
      <c r="Q40" s="64">
        <f t="shared" si="4"/>
        <v>2.0900000000000034</v>
      </c>
      <c r="R40" s="64" t="str">
        <f t="shared" si="5"/>
        <v>147,93</v>
      </c>
      <c r="S40" s="70"/>
      <c r="T40" s="67"/>
      <c r="U40" s="67"/>
      <c r="V40" s="67"/>
      <c r="W40" s="67"/>
      <c r="X40" s="67"/>
      <c r="Y40" s="67"/>
      <c r="Z40" s="67"/>
    </row>
    <row r="41" spans="2:26" x14ac:dyDescent="0.25">
      <c r="B41" s="60">
        <v>34</v>
      </c>
      <c r="C41" s="61"/>
      <c r="D41" s="61"/>
      <c r="E41" s="61"/>
      <c r="F41" t="s">
        <v>406</v>
      </c>
      <c r="G41" t="s">
        <v>407</v>
      </c>
      <c r="H41" t="s">
        <v>408</v>
      </c>
      <c r="I41" s="67"/>
      <c r="J41" s="68">
        <v>34</v>
      </c>
      <c r="K41" s="62" t="str">
        <f t="shared" si="0"/>
        <v>В60-234</v>
      </c>
      <c r="L41" s="62" t="str">
        <f t="shared" si="0"/>
        <v>150,34</v>
      </c>
      <c r="M41" s="62" t="str">
        <f t="shared" si="2"/>
        <v>87-9(60)</v>
      </c>
      <c r="N41" s="63">
        <f t="shared" si="1"/>
        <v>0</v>
      </c>
      <c r="O41" s="63">
        <f t="shared" si="1"/>
        <v>0</v>
      </c>
      <c r="P41" s="63" t="str">
        <f t="shared" si="3"/>
        <v>150,34</v>
      </c>
      <c r="Q41" s="64">
        <f t="shared" si="4"/>
        <v>1.2700000000000102</v>
      </c>
      <c r="R41" s="64" t="str">
        <f t="shared" si="5"/>
        <v>149,07</v>
      </c>
      <c r="S41" s="70"/>
      <c r="T41" s="67"/>
      <c r="U41" s="67"/>
      <c r="V41" s="67"/>
      <c r="W41" s="67"/>
      <c r="X41" s="67"/>
      <c r="Y41" s="67"/>
      <c r="Z41" s="67"/>
    </row>
    <row r="42" spans="2:26" x14ac:dyDescent="0.25">
      <c r="B42" s="60">
        <v>35</v>
      </c>
      <c r="C42" s="61"/>
      <c r="D42" s="61"/>
      <c r="E42" s="61"/>
      <c r="F42" t="s">
        <v>409</v>
      </c>
      <c r="G42" t="s">
        <v>410</v>
      </c>
      <c r="I42" s="67"/>
      <c r="J42" s="68">
        <v>35</v>
      </c>
      <c r="K42" s="62" t="str">
        <f t="shared" si="0"/>
        <v>В60-235</v>
      </c>
      <c r="L42" s="62" t="str">
        <f t="shared" si="0"/>
        <v>151,71</v>
      </c>
      <c r="M42" s="62" t="str">
        <f t="shared" si="2"/>
        <v>87-9(60)</v>
      </c>
      <c r="N42" s="63">
        <f t="shared" si="1"/>
        <v>0</v>
      </c>
      <c r="O42" s="63">
        <f t="shared" si="1"/>
        <v>0</v>
      </c>
      <c r="P42" s="63" t="str">
        <f t="shared" si="3"/>
        <v>151,71</v>
      </c>
      <c r="Q42" s="64">
        <f t="shared" si="4"/>
        <v>151.71</v>
      </c>
      <c r="R42" s="64">
        <f t="shared" si="5"/>
        <v>0</v>
      </c>
      <c r="S42" s="70"/>
      <c r="T42" s="67"/>
      <c r="U42" s="67"/>
      <c r="V42" s="67"/>
      <c r="W42" s="67"/>
      <c r="X42" s="67"/>
      <c r="Y42" s="67"/>
      <c r="Z42" s="67"/>
    </row>
    <row r="43" spans="2:26" x14ac:dyDescent="0.25">
      <c r="B43" s="60">
        <v>36</v>
      </c>
      <c r="C43" s="61"/>
      <c r="D43" s="61"/>
      <c r="E43" s="61"/>
      <c r="F43" t="s">
        <v>411</v>
      </c>
      <c r="G43" t="s">
        <v>412</v>
      </c>
      <c r="H43" t="s">
        <v>413</v>
      </c>
      <c r="I43" s="67"/>
      <c r="J43" s="68">
        <v>36</v>
      </c>
      <c r="K43" s="62" t="str">
        <f t="shared" si="0"/>
        <v>В60-236</v>
      </c>
      <c r="L43" s="62" t="str">
        <f t="shared" si="0"/>
        <v>151,92</v>
      </c>
      <c r="M43" s="62" t="str">
        <f t="shared" si="2"/>
        <v>87-9(60)</v>
      </c>
      <c r="N43" s="63">
        <f t="shared" si="1"/>
        <v>0</v>
      </c>
      <c r="O43" s="63">
        <f t="shared" si="1"/>
        <v>0</v>
      </c>
      <c r="P43" s="63" t="str">
        <f t="shared" si="3"/>
        <v>151,92</v>
      </c>
      <c r="Q43" s="64">
        <f t="shared" si="4"/>
        <v>1.7999999999999829</v>
      </c>
      <c r="R43" s="64" t="str">
        <f t="shared" si="5"/>
        <v>150,12</v>
      </c>
      <c r="S43" s="70"/>
      <c r="T43" s="67"/>
      <c r="U43" s="67"/>
      <c r="V43" s="67"/>
      <c r="W43" s="67"/>
      <c r="X43" s="67"/>
      <c r="Y43" s="67"/>
      <c r="Z43" s="67"/>
    </row>
    <row r="44" spans="2:26" x14ac:dyDescent="0.25">
      <c r="B44" s="60">
        <v>37</v>
      </c>
      <c r="C44" s="61"/>
      <c r="D44" s="61"/>
      <c r="E44" s="61"/>
      <c r="F44" t="s">
        <v>414</v>
      </c>
      <c r="G44" t="s">
        <v>415</v>
      </c>
      <c r="H44" t="s">
        <v>374</v>
      </c>
      <c r="I44" s="67"/>
      <c r="J44" s="68">
        <v>37</v>
      </c>
      <c r="K44" s="62" t="str">
        <f t="shared" si="0"/>
        <v>В60-237</v>
      </c>
      <c r="L44" s="62" t="str">
        <f t="shared" si="0"/>
        <v>151,65</v>
      </c>
      <c r="M44" s="62" t="str">
        <f t="shared" si="2"/>
        <v>87-9(60)</v>
      </c>
      <c r="N44" s="63">
        <f t="shared" si="1"/>
        <v>0</v>
      </c>
      <c r="O44" s="63">
        <f t="shared" si="1"/>
        <v>0</v>
      </c>
      <c r="P44" s="63" t="str">
        <f t="shared" si="3"/>
        <v>151,65</v>
      </c>
      <c r="Q44" s="64">
        <f t="shared" si="4"/>
        <v>1.5999999999999943</v>
      </c>
      <c r="R44" s="64" t="str">
        <f t="shared" si="5"/>
        <v>150,05</v>
      </c>
      <c r="S44" s="70"/>
      <c r="T44" s="67"/>
      <c r="U44" s="67"/>
      <c r="V44" s="67"/>
      <c r="W44" s="67"/>
      <c r="X44" s="67"/>
      <c r="Y44" s="67"/>
      <c r="Z44" s="67"/>
    </row>
    <row r="45" spans="2:26" x14ac:dyDescent="0.25">
      <c r="B45" s="60">
        <v>38</v>
      </c>
      <c r="C45" s="61"/>
      <c r="D45" s="61"/>
      <c r="E45" s="61"/>
      <c r="F45" t="s">
        <v>416</v>
      </c>
      <c r="G45" t="s">
        <v>417</v>
      </c>
      <c r="H45" t="s">
        <v>402</v>
      </c>
      <c r="I45" s="67"/>
      <c r="J45" s="68">
        <v>38</v>
      </c>
      <c r="K45" s="62" t="str">
        <f t="shared" si="0"/>
        <v>В60-238</v>
      </c>
      <c r="L45" s="62" t="str">
        <f t="shared" si="0"/>
        <v>151,82</v>
      </c>
      <c r="M45" s="62" t="str">
        <f t="shared" si="2"/>
        <v>87-9(60)</v>
      </c>
      <c r="N45" s="63">
        <f t="shared" si="1"/>
        <v>0</v>
      </c>
      <c r="O45" s="63">
        <f t="shared" si="1"/>
        <v>0</v>
      </c>
      <c r="P45" s="63" t="str">
        <f t="shared" si="3"/>
        <v>151,82</v>
      </c>
      <c r="Q45" s="64">
        <f t="shared" si="4"/>
        <v>1.7999999999999829</v>
      </c>
      <c r="R45" s="64" t="str">
        <f t="shared" si="5"/>
        <v>150,02</v>
      </c>
      <c r="S45" s="70"/>
      <c r="T45" s="67"/>
      <c r="U45" s="67"/>
      <c r="V45" s="67"/>
      <c r="W45" s="67"/>
      <c r="X45" s="67"/>
      <c r="Y45" s="67"/>
      <c r="Z45" s="67"/>
    </row>
    <row r="46" spans="2:26" x14ac:dyDescent="0.25">
      <c r="B46" s="60">
        <v>39</v>
      </c>
      <c r="C46" s="61"/>
      <c r="D46" s="61"/>
      <c r="E46" s="61"/>
      <c r="F46" t="s">
        <v>418</v>
      </c>
      <c r="G46" t="s">
        <v>419</v>
      </c>
      <c r="H46" t="s">
        <v>377</v>
      </c>
      <c r="I46" s="67"/>
      <c r="J46" s="68">
        <v>39</v>
      </c>
      <c r="K46" s="62" t="str">
        <f t="shared" si="0"/>
        <v>В60-239</v>
      </c>
      <c r="L46" s="62" t="str">
        <f t="shared" si="0"/>
        <v>151,70</v>
      </c>
      <c r="M46" s="62" t="str">
        <f t="shared" si="2"/>
        <v>87-9(60)</v>
      </c>
      <c r="N46" s="63">
        <f t="shared" si="1"/>
        <v>0</v>
      </c>
      <c r="O46" s="63">
        <f t="shared" si="1"/>
        <v>0</v>
      </c>
      <c r="P46" s="63" t="str">
        <f t="shared" si="3"/>
        <v>151,70</v>
      </c>
      <c r="Q46" s="64">
        <f t="shared" si="4"/>
        <v>1.7999999999999829</v>
      </c>
      <c r="R46" s="64" t="str">
        <f t="shared" si="5"/>
        <v>149,90</v>
      </c>
      <c r="S46" s="70"/>
      <c r="T46" s="67"/>
      <c r="U46" s="67"/>
      <c r="V46" s="67"/>
      <c r="W46" s="67"/>
      <c r="X46" s="67"/>
      <c r="Y46" s="67"/>
      <c r="Z46" s="67"/>
    </row>
    <row r="47" spans="2:26" x14ac:dyDescent="0.25">
      <c r="B47" s="60">
        <v>40</v>
      </c>
      <c r="C47" s="61"/>
      <c r="D47" s="61"/>
      <c r="E47" s="61"/>
      <c r="F47" t="s">
        <v>420</v>
      </c>
      <c r="G47" t="s">
        <v>421</v>
      </c>
      <c r="H47" t="s">
        <v>422</v>
      </c>
      <c r="I47" s="67"/>
      <c r="J47" s="68">
        <v>40</v>
      </c>
      <c r="K47" s="62" t="str">
        <f t="shared" si="0"/>
        <v>В60-240</v>
      </c>
      <c r="L47" s="62" t="str">
        <f t="shared" si="0"/>
        <v>150,89</v>
      </c>
      <c r="M47" s="62" t="str">
        <f t="shared" si="2"/>
        <v>87-9(60)</v>
      </c>
      <c r="N47" s="63">
        <f t="shared" si="1"/>
        <v>0</v>
      </c>
      <c r="O47" s="63">
        <f t="shared" si="1"/>
        <v>0</v>
      </c>
      <c r="P47" s="63" t="str">
        <f t="shared" si="3"/>
        <v>150,89</v>
      </c>
      <c r="Q47" s="64">
        <f t="shared" si="4"/>
        <v>1.3999999999999773</v>
      </c>
      <c r="R47" s="64" t="str">
        <f t="shared" si="5"/>
        <v>149,49</v>
      </c>
      <c r="S47" s="70"/>
      <c r="T47" s="67"/>
      <c r="U47" s="67"/>
      <c r="V47" s="67"/>
      <c r="W47" s="67"/>
      <c r="X47" s="67"/>
      <c r="Y47" s="67"/>
      <c r="Z47" s="67"/>
    </row>
    <row r="48" spans="2:26" x14ac:dyDescent="0.25">
      <c r="B48" s="60">
        <v>41</v>
      </c>
      <c r="C48" s="61"/>
      <c r="D48" s="61"/>
      <c r="E48" s="61"/>
      <c r="F48" t="s">
        <v>423</v>
      </c>
      <c r="G48" t="s">
        <v>424</v>
      </c>
      <c r="H48" t="s">
        <v>425</v>
      </c>
      <c r="I48" s="67"/>
      <c r="J48" s="68">
        <v>41</v>
      </c>
      <c r="K48" s="62" t="str">
        <f t="shared" ref="K48:L63" si="6">F48</f>
        <v>В60-241</v>
      </c>
      <c r="L48" s="62" t="str">
        <f t="shared" si="6"/>
        <v>145,17</v>
      </c>
      <c r="M48" s="62" t="str">
        <f t="shared" si="2"/>
        <v>87-9(60)</v>
      </c>
      <c r="N48" s="63">
        <f t="shared" ref="N48:O63" si="7">C48</f>
        <v>0</v>
      </c>
      <c r="O48" s="63">
        <f t="shared" si="7"/>
        <v>0</v>
      </c>
      <c r="P48" s="63" t="str">
        <f t="shared" si="3"/>
        <v>145,17</v>
      </c>
      <c r="Q48" s="64">
        <f t="shared" si="4"/>
        <v>-8.0500000000000114</v>
      </c>
      <c r="R48" s="64" t="str">
        <f t="shared" si="5"/>
        <v>153,22</v>
      </c>
      <c r="S48" s="70"/>
      <c r="T48" s="67"/>
      <c r="U48" s="67"/>
      <c r="V48" s="67"/>
      <c r="W48" s="67"/>
      <c r="X48" s="67"/>
      <c r="Y48" s="67"/>
      <c r="Z48" s="67"/>
    </row>
    <row r="49" spans="2:26" x14ac:dyDescent="0.25">
      <c r="B49" s="60">
        <v>42</v>
      </c>
      <c r="C49" s="61"/>
      <c r="D49" s="61"/>
      <c r="E49" s="61"/>
      <c r="F49" t="s">
        <v>426</v>
      </c>
      <c r="G49" t="s">
        <v>427</v>
      </c>
      <c r="H49" t="s">
        <v>428</v>
      </c>
      <c r="I49" s="67"/>
      <c r="J49" s="68">
        <v>42</v>
      </c>
      <c r="K49" s="62" t="str">
        <f t="shared" si="6"/>
        <v>В60-242</v>
      </c>
      <c r="L49" s="62" t="str">
        <f t="shared" si="6"/>
        <v>147,64</v>
      </c>
      <c r="M49" s="62" t="str">
        <f t="shared" si="2"/>
        <v>87-9(60)</v>
      </c>
      <c r="N49" s="63">
        <f t="shared" si="7"/>
        <v>0</v>
      </c>
      <c r="O49" s="63">
        <f t="shared" si="7"/>
        <v>0</v>
      </c>
      <c r="P49" s="63" t="str">
        <f t="shared" si="3"/>
        <v>147,64</v>
      </c>
      <c r="Q49" s="64">
        <f t="shared" si="4"/>
        <v>1.9199999999999875</v>
      </c>
      <c r="R49" s="64" t="str">
        <f t="shared" si="5"/>
        <v>145,72</v>
      </c>
      <c r="S49" s="70"/>
      <c r="T49" s="67"/>
      <c r="U49" s="67"/>
      <c r="V49" s="67"/>
      <c r="W49" s="67"/>
      <c r="X49" s="67"/>
      <c r="Y49" s="67"/>
      <c r="Z49" s="67"/>
    </row>
    <row r="50" spans="2:26" x14ac:dyDescent="0.25">
      <c r="B50" s="60">
        <v>43</v>
      </c>
      <c r="C50" s="61"/>
      <c r="D50" s="61"/>
      <c r="E50" s="61"/>
      <c r="F50" t="s">
        <v>429</v>
      </c>
      <c r="G50" t="s">
        <v>430</v>
      </c>
      <c r="H50" t="s">
        <v>431</v>
      </c>
      <c r="I50" s="67"/>
      <c r="J50" s="68">
        <v>43</v>
      </c>
      <c r="K50" s="62" t="str">
        <f t="shared" si="6"/>
        <v>В60-243</v>
      </c>
      <c r="L50" s="62" t="str">
        <f t="shared" si="6"/>
        <v>147,83</v>
      </c>
      <c r="M50" s="62" t="str">
        <f t="shared" si="2"/>
        <v>87-9(60)</v>
      </c>
      <c r="N50" s="63">
        <f t="shared" si="7"/>
        <v>0</v>
      </c>
      <c r="O50" s="63">
        <f t="shared" si="7"/>
        <v>0</v>
      </c>
      <c r="P50" s="63" t="str">
        <f t="shared" si="3"/>
        <v>147,83</v>
      </c>
      <c r="Q50" s="64">
        <f t="shared" si="4"/>
        <v>1.9699999999999989</v>
      </c>
      <c r="R50" s="64" t="str">
        <f t="shared" si="5"/>
        <v>145,86</v>
      </c>
      <c r="S50" s="70"/>
      <c r="T50" s="67"/>
      <c r="U50" s="67"/>
      <c r="V50" s="67"/>
      <c r="W50" s="67"/>
      <c r="X50" s="67"/>
      <c r="Y50" s="67"/>
      <c r="Z50" s="67"/>
    </row>
    <row r="51" spans="2:26" x14ac:dyDescent="0.25">
      <c r="B51" s="60">
        <v>44</v>
      </c>
      <c r="C51" s="61"/>
      <c r="D51" s="61"/>
      <c r="E51" s="61"/>
      <c r="F51" t="s">
        <v>432</v>
      </c>
      <c r="G51" t="s">
        <v>433</v>
      </c>
      <c r="H51" t="s">
        <v>434</v>
      </c>
      <c r="I51" s="67"/>
      <c r="J51" s="68">
        <v>44</v>
      </c>
      <c r="K51" s="62" t="str">
        <f t="shared" si="6"/>
        <v>В60-244</v>
      </c>
      <c r="L51" s="62" t="str">
        <f t="shared" si="6"/>
        <v>148,88</v>
      </c>
      <c r="M51" s="62" t="str">
        <f t="shared" si="2"/>
        <v>87-9(60)</v>
      </c>
      <c r="N51" s="63">
        <f t="shared" si="7"/>
        <v>0</v>
      </c>
      <c r="O51" s="63">
        <f t="shared" si="7"/>
        <v>0</v>
      </c>
      <c r="P51" s="63" t="str">
        <f t="shared" si="3"/>
        <v>148,88</v>
      </c>
      <c r="Q51" s="64">
        <f t="shared" si="4"/>
        <v>2.4499999999999886</v>
      </c>
      <c r="R51" s="64" t="str">
        <f t="shared" si="5"/>
        <v>146,43</v>
      </c>
      <c r="S51" s="70"/>
      <c r="T51" s="67"/>
      <c r="U51" s="67"/>
      <c r="V51" s="67"/>
      <c r="W51" s="67"/>
      <c r="X51" s="67"/>
      <c r="Y51" s="67"/>
      <c r="Z51" s="67"/>
    </row>
    <row r="52" spans="2:26" x14ac:dyDescent="0.25">
      <c r="B52" s="60">
        <v>45</v>
      </c>
      <c r="C52" s="61"/>
      <c r="D52" s="61"/>
      <c r="E52" s="61"/>
      <c r="F52" t="s">
        <v>435</v>
      </c>
      <c r="G52" t="s">
        <v>436</v>
      </c>
      <c r="H52" t="s">
        <v>437</v>
      </c>
      <c r="I52" s="67"/>
      <c r="J52" s="68">
        <v>45</v>
      </c>
      <c r="K52" s="62" t="str">
        <f t="shared" si="6"/>
        <v>В60-245</v>
      </c>
      <c r="L52" s="62" t="str">
        <f t="shared" si="6"/>
        <v>148,38</v>
      </c>
      <c r="M52" s="62" t="str">
        <f t="shared" si="2"/>
        <v>87-9(60)</v>
      </c>
      <c r="N52" s="63">
        <f t="shared" si="7"/>
        <v>0</v>
      </c>
      <c r="O52" s="63">
        <f t="shared" si="7"/>
        <v>0</v>
      </c>
      <c r="P52" s="63" t="str">
        <f t="shared" si="3"/>
        <v>148,38</v>
      </c>
      <c r="Q52" s="64">
        <f t="shared" si="4"/>
        <v>2.2800000000000011</v>
      </c>
      <c r="R52" s="64" t="str">
        <f t="shared" si="5"/>
        <v>146,10</v>
      </c>
      <c r="S52" s="70"/>
      <c r="T52" s="67"/>
      <c r="U52" s="67"/>
      <c r="V52" s="67"/>
      <c r="W52" s="67"/>
      <c r="X52" s="67"/>
      <c r="Y52" s="67"/>
      <c r="Z52" s="67"/>
    </row>
    <row r="53" spans="2:26" x14ac:dyDescent="0.25">
      <c r="B53" s="60">
        <v>46</v>
      </c>
      <c r="C53" s="61"/>
      <c r="D53" s="61"/>
      <c r="E53" s="61"/>
      <c r="F53" t="s">
        <v>438</v>
      </c>
      <c r="G53" t="s">
        <v>439</v>
      </c>
      <c r="H53" t="s">
        <v>440</v>
      </c>
      <c r="I53" s="67"/>
      <c r="J53" s="68">
        <v>46</v>
      </c>
      <c r="K53" s="62" t="str">
        <f t="shared" si="6"/>
        <v>В60-246</v>
      </c>
      <c r="L53" s="62" t="str">
        <f t="shared" si="6"/>
        <v>148,12</v>
      </c>
      <c r="M53" s="62" t="str">
        <f t="shared" si="2"/>
        <v>87-9(60)</v>
      </c>
      <c r="N53" s="63">
        <f t="shared" si="7"/>
        <v>0</v>
      </c>
      <c r="O53" s="63">
        <f t="shared" si="7"/>
        <v>0</v>
      </c>
      <c r="P53" s="63" t="str">
        <f t="shared" si="3"/>
        <v>148,12</v>
      </c>
      <c r="Q53" s="64">
        <f t="shared" si="4"/>
        <v>1.8700000000000045</v>
      </c>
      <c r="R53" s="64" t="str">
        <f t="shared" si="5"/>
        <v>146,25</v>
      </c>
      <c r="S53" s="70"/>
      <c r="T53" s="67"/>
      <c r="U53" s="67"/>
      <c r="V53" s="67"/>
      <c r="W53" s="67"/>
      <c r="X53" s="67"/>
      <c r="Y53" s="67"/>
      <c r="Z53" s="67"/>
    </row>
    <row r="54" spans="2:26" x14ac:dyDescent="0.25">
      <c r="B54" s="60">
        <v>47</v>
      </c>
      <c r="C54" s="61"/>
      <c r="D54" s="61"/>
      <c r="E54" s="61"/>
      <c r="F54" t="s">
        <v>441</v>
      </c>
      <c r="G54" t="s">
        <v>442</v>
      </c>
      <c r="H54" t="s">
        <v>443</v>
      </c>
      <c r="I54" s="67"/>
      <c r="J54" s="68">
        <v>47</v>
      </c>
      <c r="K54" s="62" t="str">
        <f t="shared" si="6"/>
        <v>В60-247</v>
      </c>
      <c r="L54" s="62" t="str">
        <f t="shared" si="6"/>
        <v>147,45</v>
      </c>
      <c r="M54" s="62" t="str">
        <f t="shared" si="2"/>
        <v>87-9(60)</v>
      </c>
      <c r="N54" s="63">
        <f t="shared" si="7"/>
        <v>0</v>
      </c>
      <c r="O54" s="63">
        <f t="shared" si="7"/>
        <v>0</v>
      </c>
      <c r="P54" s="63" t="str">
        <f t="shared" si="3"/>
        <v>147,45</v>
      </c>
      <c r="Q54" s="64">
        <f t="shared" si="4"/>
        <v>1.7999999999999829</v>
      </c>
      <c r="R54" s="64" t="str">
        <f t="shared" si="5"/>
        <v>145,65</v>
      </c>
      <c r="S54" s="70"/>
      <c r="T54" s="67"/>
      <c r="U54" s="67"/>
      <c r="V54" s="67"/>
      <c r="W54" s="67"/>
      <c r="X54" s="67"/>
      <c r="Y54" s="67"/>
      <c r="Z54" s="67"/>
    </row>
    <row r="55" spans="2:26" x14ac:dyDescent="0.25">
      <c r="B55" s="60">
        <v>48</v>
      </c>
      <c r="C55" s="61"/>
      <c r="D55" s="61"/>
      <c r="E55" s="61"/>
      <c r="F55" t="s">
        <v>444</v>
      </c>
      <c r="G55" t="s">
        <v>445</v>
      </c>
      <c r="H55" t="s">
        <v>446</v>
      </c>
      <c r="I55" s="67"/>
      <c r="J55" s="68">
        <v>48</v>
      </c>
      <c r="K55" s="62" t="str">
        <f t="shared" si="6"/>
        <v>В60-248</v>
      </c>
      <c r="L55" s="62" t="str">
        <f t="shared" si="6"/>
        <v>152,65</v>
      </c>
      <c r="M55" s="62" t="str">
        <f t="shared" si="2"/>
        <v>87-9(60)</v>
      </c>
      <c r="N55" s="63">
        <f t="shared" si="7"/>
        <v>0</v>
      </c>
      <c r="O55" s="63">
        <f t="shared" si="7"/>
        <v>0</v>
      </c>
      <c r="P55" s="63" t="str">
        <f t="shared" si="3"/>
        <v>152,65</v>
      </c>
      <c r="Q55" s="64">
        <f t="shared" si="4"/>
        <v>1.3600000000000136</v>
      </c>
      <c r="R55" s="64" t="str">
        <f t="shared" si="5"/>
        <v>151,29</v>
      </c>
      <c r="S55" s="70"/>
      <c r="T55" s="67"/>
      <c r="U55" s="67"/>
      <c r="V55" s="67"/>
      <c r="W55" s="67"/>
      <c r="X55" s="67"/>
      <c r="Y55" s="67"/>
      <c r="Z55" s="67"/>
    </row>
    <row r="56" spans="2:26" x14ac:dyDescent="0.25">
      <c r="B56" s="60">
        <v>49</v>
      </c>
      <c r="C56" s="61"/>
      <c r="D56" s="61"/>
      <c r="E56" s="61"/>
      <c r="F56" t="s">
        <v>447</v>
      </c>
      <c r="G56" t="s">
        <v>448</v>
      </c>
      <c r="H56" t="s">
        <v>449</v>
      </c>
      <c r="I56" s="67"/>
      <c r="J56" s="68">
        <v>49</v>
      </c>
      <c r="K56" s="62" t="str">
        <f t="shared" si="6"/>
        <v>В60-249</v>
      </c>
      <c r="L56" s="62" t="str">
        <f t="shared" si="6"/>
        <v>151,49</v>
      </c>
      <c r="M56" s="62" t="str">
        <f t="shared" si="2"/>
        <v>87-9(60)</v>
      </c>
      <c r="N56" s="63">
        <f t="shared" si="7"/>
        <v>0</v>
      </c>
      <c r="O56" s="63">
        <f t="shared" si="7"/>
        <v>0</v>
      </c>
      <c r="P56" s="63" t="str">
        <f t="shared" si="3"/>
        <v>151,49</v>
      </c>
      <c r="Q56" s="64">
        <f t="shared" si="4"/>
        <v>2.0500000000000114</v>
      </c>
      <c r="R56" s="64" t="str">
        <f t="shared" si="5"/>
        <v>149,44</v>
      </c>
      <c r="S56" s="70"/>
      <c r="T56" s="67"/>
      <c r="U56" s="67"/>
      <c r="V56" s="67"/>
      <c r="W56" s="67"/>
      <c r="X56" s="67"/>
      <c r="Y56" s="67"/>
      <c r="Z56" s="67"/>
    </row>
    <row r="57" spans="2:26" x14ac:dyDescent="0.25">
      <c r="B57" s="60">
        <v>50</v>
      </c>
      <c r="C57" s="61"/>
      <c r="D57" s="61"/>
      <c r="E57" s="61"/>
      <c r="F57" t="s">
        <v>450</v>
      </c>
      <c r="G57" t="s">
        <v>451</v>
      </c>
      <c r="H57" t="s">
        <v>452</v>
      </c>
      <c r="I57" s="67"/>
      <c r="J57" s="68">
        <v>50</v>
      </c>
      <c r="K57" s="62" t="str">
        <f t="shared" si="6"/>
        <v>В60-250</v>
      </c>
      <c r="L57" s="62" t="str">
        <f t="shared" si="6"/>
        <v>149,00</v>
      </c>
      <c r="M57" s="62" t="str">
        <f t="shared" si="2"/>
        <v>87-9(60)</v>
      </c>
      <c r="N57" s="63">
        <f t="shared" si="7"/>
        <v>0</v>
      </c>
      <c r="O57" s="63">
        <f t="shared" si="7"/>
        <v>0</v>
      </c>
      <c r="P57" s="63" t="str">
        <f t="shared" si="3"/>
        <v>149,00</v>
      </c>
      <c r="Q57" s="64">
        <f t="shared" si="4"/>
        <v>2.1699999999999875</v>
      </c>
      <c r="R57" s="64" t="str">
        <f t="shared" si="5"/>
        <v>146,83</v>
      </c>
      <c r="S57" s="70"/>
      <c r="T57" s="67"/>
      <c r="U57" s="67"/>
      <c r="V57" s="67"/>
      <c r="W57" s="67"/>
      <c r="X57" s="67"/>
      <c r="Y57" s="67"/>
      <c r="Z57" s="67"/>
    </row>
    <row r="58" spans="2:26" x14ac:dyDescent="0.25">
      <c r="B58" s="60">
        <v>51</v>
      </c>
      <c r="C58" s="61"/>
      <c r="D58" s="61"/>
      <c r="E58" s="61"/>
      <c r="F58" t="s">
        <v>453</v>
      </c>
      <c r="G58" t="s">
        <v>454</v>
      </c>
      <c r="H58" t="s">
        <v>408</v>
      </c>
      <c r="I58" s="67"/>
      <c r="J58" s="68">
        <v>51</v>
      </c>
      <c r="K58" s="62" t="str">
        <f t="shared" si="6"/>
        <v>В60-251</v>
      </c>
      <c r="L58" s="62" t="str">
        <f t="shared" si="6"/>
        <v>151,15</v>
      </c>
      <c r="M58" s="62" t="str">
        <f t="shared" si="2"/>
        <v>87-9(60)</v>
      </c>
      <c r="N58" s="63">
        <f t="shared" si="7"/>
        <v>0</v>
      </c>
      <c r="O58" s="63">
        <f t="shared" si="7"/>
        <v>0</v>
      </c>
      <c r="P58" s="63" t="str">
        <f t="shared" si="3"/>
        <v>151,15</v>
      </c>
      <c r="Q58" s="64">
        <f t="shared" si="4"/>
        <v>2.0800000000000125</v>
      </c>
      <c r="R58" s="64" t="str">
        <f t="shared" si="5"/>
        <v>149,07</v>
      </c>
      <c r="S58" s="70"/>
      <c r="T58" s="67"/>
      <c r="U58" s="67"/>
      <c r="V58" s="67"/>
      <c r="W58" s="67"/>
      <c r="X58" s="67"/>
      <c r="Y58" s="67"/>
      <c r="Z58" s="67"/>
    </row>
    <row r="59" spans="2:26" x14ac:dyDescent="0.25">
      <c r="B59" s="60">
        <v>52</v>
      </c>
      <c r="C59" s="61"/>
      <c r="D59" s="61"/>
      <c r="E59" s="61"/>
      <c r="F59" t="s">
        <v>455</v>
      </c>
      <c r="G59" t="s">
        <v>456</v>
      </c>
      <c r="H59" t="s">
        <v>408</v>
      </c>
      <c r="I59" s="67"/>
      <c r="J59" s="68">
        <v>52</v>
      </c>
      <c r="K59" s="62" t="str">
        <f t="shared" si="6"/>
        <v>В60-252</v>
      </c>
      <c r="L59" s="62" t="str">
        <f t="shared" si="6"/>
        <v>151,13</v>
      </c>
      <c r="M59" s="62" t="str">
        <f t="shared" si="2"/>
        <v>87-9(60)</v>
      </c>
      <c r="N59" s="63">
        <f t="shared" si="7"/>
        <v>0</v>
      </c>
      <c r="O59" s="63">
        <f t="shared" si="7"/>
        <v>0</v>
      </c>
      <c r="P59" s="63" t="str">
        <f t="shared" si="3"/>
        <v>151,13</v>
      </c>
      <c r="Q59" s="64">
        <f t="shared" si="4"/>
        <v>2.0600000000000023</v>
      </c>
      <c r="R59" s="64" t="str">
        <f t="shared" si="5"/>
        <v>149,07</v>
      </c>
      <c r="S59" s="70"/>
      <c r="T59" s="67"/>
      <c r="U59" s="67"/>
      <c r="V59" s="67"/>
      <c r="W59" s="67"/>
      <c r="X59" s="67"/>
      <c r="Y59" s="67"/>
      <c r="Z59" s="67"/>
    </row>
    <row r="60" spans="2:26" x14ac:dyDescent="0.25">
      <c r="B60" s="60">
        <v>53</v>
      </c>
      <c r="C60" s="61"/>
      <c r="D60" s="61"/>
      <c r="E60" s="61"/>
      <c r="F60" t="s">
        <v>457</v>
      </c>
      <c r="G60" t="s">
        <v>458</v>
      </c>
      <c r="H60" t="s">
        <v>459</v>
      </c>
      <c r="I60" s="67"/>
      <c r="J60" s="68">
        <v>53</v>
      </c>
      <c r="K60" s="62" t="str">
        <f t="shared" si="6"/>
        <v>В60-253</v>
      </c>
      <c r="L60" s="62" t="str">
        <f t="shared" si="6"/>
        <v>149,12</v>
      </c>
      <c r="M60" s="62" t="str">
        <f t="shared" si="2"/>
        <v>87-9(60)</v>
      </c>
      <c r="N60" s="63">
        <f t="shared" si="7"/>
        <v>0</v>
      </c>
      <c r="O60" s="63">
        <f t="shared" si="7"/>
        <v>0</v>
      </c>
      <c r="P60" s="63" t="str">
        <f t="shared" si="3"/>
        <v>149,12</v>
      </c>
      <c r="Q60" s="64">
        <f t="shared" si="4"/>
        <v>1.8000000000000114</v>
      </c>
      <c r="R60" s="64" t="str">
        <f t="shared" si="5"/>
        <v>147,32</v>
      </c>
      <c r="S60" s="70"/>
      <c r="T60" s="67"/>
      <c r="U60" s="67"/>
      <c r="V60" s="67"/>
      <c r="W60" s="67"/>
      <c r="X60" s="67"/>
      <c r="Y60" s="67"/>
      <c r="Z60" s="67"/>
    </row>
    <row r="61" spans="2:26" x14ac:dyDescent="0.25">
      <c r="B61" s="60">
        <v>54</v>
      </c>
      <c r="C61" s="61"/>
      <c r="D61" s="61"/>
      <c r="E61" s="61"/>
      <c r="F61" t="s">
        <v>460</v>
      </c>
      <c r="G61" t="s">
        <v>329</v>
      </c>
      <c r="H61" t="s">
        <v>397</v>
      </c>
      <c r="I61" s="67"/>
      <c r="J61" s="68">
        <v>54</v>
      </c>
      <c r="K61" s="62" t="str">
        <f t="shared" si="6"/>
        <v>В60-254</v>
      </c>
      <c r="L61" s="62" t="str">
        <f t="shared" si="6"/>
        <v>149,35</v>
      </c>
      <c r="M61" s="62" t="str">
        <f t="shared" si="2"/>
        <v>87-9(60)</v>
      </c>
      <c r="N61" s="63">
        <f t="shared" si="7"/>
        <v>0</v>
      </c>
      <c r="O61" s="63">
        <f t="shared" si="7"/>
        <v>0</v>
      </c>
      <c r="P61" s="63" t="str">
        <f t="shared" si="3"/>
        <v>149,35</v>
      </c>
      <c r="Q61" s="64">
        <f t="shared" si="4"/>
        <v>2.0999999999999943</v>
      </c>
      <c r="R61" s="64" t="str">
        <f t="shared" si="5"/>
        <v>147,25</v>
      </c>
      <c r="S61" s="70"/>
      <c r="T61" s="67"/>
      <c r="U61" s="67"/>
      <c r="V61" s="67"/>
      <c r="W61" s="67"/>
      <c r="X61" s="67"/>
      <c r="Y61" s="67"/>
      <c r="Z61" s="67"/>
    </row>
    <row r="62" spans="2:26" x14ac:dyDescent="0.25">
      <c r="B62" s="60">
        <v>55</v>
      </c>
      <c r="C62" s="61"/>
      <c r="D62" s="61"/>
      <c r="E62" s="61"/>
      <c r="F62" t="s">
        <v>461</v>
      </c>
      <c r="G62" t="s">
        <v>462</v>
      </c>
      <c r="H62" t="s">
        <v>463</v>
      </c>
      <c r="I62" s="67"/>
      <c r="J62" s="68">
        <v>55</v>
      </c>
      <c r="K62" s="62" t="str">
        <f t="shared" si="6"/>
        <v>В60-255</v>
      </c>
      <c r="L62" s="62" t="str">
        <f t="shared" si="6"/>
        <v>149,68</v>
      </c>
      <c r="M62" s="62" t="str">
        <f t="shared" si="2"/>
        <v>87-9(60)</v>
      </c>
      <c r="N62" s="63">
        <f t="shared" si="7"/>
        <v>0</v>
      </c>
      <c r="O62" s="63">
        <f t="shared" si="7"/>
        <v>0</v>
      </c>
      <c r="P62" s="63" t="str">
        <f t="shared" si="3"/>
        <v>149,68</v>
      </c>
      <c r="Q62" s="64">
        <f t="shared" si="4"/>
        <v>2.5400000000000205</v>
      </c>
      <c r="R62" s="64" t="str">
        <f t="shared" si="5"/>
        <v>147,14</v>
      </c>
      <c r="S62" s="70"/>
      <c r="T62" s="67"/>
      <c r="U62" s="67"/>
      <c r="V62" s="67"/>
      <c r="W62" s="67"/>
      <c r="X62" s="67"/>
      <c r="Y62" s="67"/>
      <c r="Z62" s="67"/>
    </row>
    <row r="63" spans="2:26" x14ac:dyDescent="0.25">
      <c r="B63" s="60">
        <v>56</v>
      </c>
      <c r="C63" s="61"/>
      <c r="D63" s="61"/>
      <c r="E63" s="61"/>
      <c r="F63" t="s">
        <v>464</v>
      </c>
      <c r="G63" t="s">
        <v>465</v>
      </c>
      <c r="H63" t="s">
        <v>466</v>
      </c>
      <c r="I63" s="67"/>
      <c r="J63" s="68">
        <v>56</v>
      </c>
      <c r="K63" s="62" t="str">
        <f t="shared" si="6"/>
        <v>В60-256</v>
      </c>
      <c r="L63" s="62" t="str">
        <f t="shared" si="6"/>
        <v>148,64</v>
      </c>
      <c r="M63" s="62" t="str">
        <f t="shared" si="2"/>
        <v>87-9(60)</v>
      </c>
      <c r="N63" s="63">
        <f t="shared" si="7"/>
        <v>0</v>
      </c>
      <c r="O63" s="63">
        <f t="shared" si="7"/>
        <v>0</v>
      </c>
      <c r="P63" s="63" t="str">
        <f t="shared" si="3"/>
        <v>148,64</v>
      </c>
      <c r="Q63" s="64">
        <f t="shared" si="4"/>
        <v>1.0599999999999739</v>
      </c>
      <c r="R63" s="64" t="str">
        <f t="shared" si="5"/>
        <v>147,58</v>
      </c>
      <c r="S63" s="70"/>
      <c r="T63" s="67"/>
      <c r="U63" s="67"/>
      <c r="V63" s="67"/>
      <c r="W63" s="67"/>
      <c r="X63" s="67"/>
      <c r="Y63" s="67"/>
      <c r="Z63" s="67"/>
    </row>
    <row r="64" spans="2:26" x14ac:dyDescent="0.25">
      <c r="B64" s="60">
        <v>57</v>
      </c>
      <c r="C64" s="61"/>
      <c r="D64" s="61"/>
      <c r="E64" s="61"/>
      <c r="F64" t="s">
        <v>467</v>
      </c>
      <c r="G64" t="s">
        <v>468</v>
      </c>
      <c r="H64" t="s">
        <v>466</v>
      </c>
      <c r="I64" s="67"/>
      <c r="J64" s="68">
        <v>57</v>
      </c>
      <c r="K64" s="62" t="str">
        <f t="shared" ref="K64:L127" si="8">F64</f>
        <v>В60-257</v>
      </c>
      <c r="L64" s="62" t="str">
        <f t="shared" si="8"/>
        <v>149,10</v>
      </c>
      <c r="M64" s="62" t="str">
        <f t="shared" si="2"/>
        <v>87-9(60)</v>
      </c>
      <c r="N64" s="63">
        <f t="shared" ref="N64:O127" si="9">C64</f>
        <v>0</v>
      </c>
      <c r="O64" s="63">
        <f t="shared" si="9"/>
        <v>0</v>
      </c>
      <c r="P64" s="63" t="str">
        <f t="shared" si="3"/>
        <v>149,10</v>
      </c>
      <c r="Q64" s="64">
        <f t="shared" si="4"/>
        <v>1.5199999999999818</v>
      </c>
      <c r="R64" s="64" t="str">
        <f t="shared" si="5"/>
        <v>147,58</v>
      </c>
      <c r="S64" s="70"/>
      <c r="T64" s="67"/>
      <c r="U64" s="67"/>
      <c r="V64" s="67"/>
      <c r="W64" s="67"/>
      <c r="X64" s="67"/>
      <c r="Y64" s="67"/>
      <c r="Z64" s="67"/>
    </row>
    <row r="65" spans="2:26" x14ac:dyDescent="0.25">
      <c r="B65" s="60">
        <v>58</v>
      </c>
      <c r="C65" s="61"/>
      <c r="D65" s="61"/>
      <c r="E65" s="61"/>
      <c r="F65" t="s">
        <v>469</v>
      </c>
      <c r="G65" t="s">
        <v>470</v>
      </c>
      <c r="H65" t="s">
        <v>471</v>
      </c>
      <c r="I65" s="67"/>
      <c r="J65" s="68">
        <v>58</v>
      </c>
      <c r="K65" s="62" t="str">
        <f t="shared" si="8"/>
        <v>В60-258</v>
      </c>
      <c r="L65" s="62" t="str">
        <f t="shared" si="8"/>
        <v>148,80</v>
      </c>
      <c r="M65" s="62" t="str">
        <f t="shared" si="2"/>
        <v>87-9(60)</v>
      </c>
      <c r="N65" s="63">
        <f t="shared" si="9"/>
        <v>0</v>
      </c>
      <c r="O65" s="63">
        <f t="shared" si="9"/>
        <v>0</v>
      </c>
      <c r="P65" s="63" t="str">
        <f t="shared" si="3"/>
        <v>148,80</v>
      </c>
      <c r="Q65" s="64">
        <f t="shared" si="4"/>
        <v>1.8000000000000114</v>
      </c>
      <c r="R65" s="64" t="str">
        <f t="shared" si="5"/>
        <v>147,00</v>
      </c>
      <c r="S65" s="70"/>
      <c r="T65" s="67"/>
      <c r="U65" s="67"/>
      <c r="V65" s="67"/>
      <c r="W65" s="67"/>
      <c r="X65" s="67"/>
      <c r="Y65" s="67"/>
      <c r="Z65" s="67"/>
    </row>
    <row r="66" spans="2:26" x14ac:dyDescent="0.25">
      <c r="B66" s="60">
        <v>59</v>
      </c>
      <c r="C66" s="61"/>
      <c r="D66" s="61"/>
      <c r="E66" s="61"/>
      <c r="F66" t="s">
        <v>472</v>
      </c>
      <c r="G66" t="s">
        <v>458</v>
      </c>
      <c r="H66" t="s">
        <v>473</v>
      </c>
      <c r="I66" s="67"/>
      <c r="J66" s="68">
        <v>59</v>
      </c>
      <c r="K66" s="62" t="str">
        <f t="shared" si="8"/>
        <v>В60-259</v>
      </c>
      <c r="L66" s="62" t="str">
        <f t="shared" si="8"/>
        <v>149,12</v>
      </c>
      <c r="M66" s="62" t="str">
        <f t="shared" si="2"/>
        <v>87-9(60)</v>
      </c>
      <c r="N66" s="63">
        <f t="shared" si="9"/>
        <v>0</v>
      </c>
      <c r="O66" s="63">
        <f t="shared" si="9"/>
        <v>0</v>
      </c>
      <c r="P66" s="63" t="str">
        <f t="shared" si="3"/>
        <v>149,12</v>
      </c>
      <c r="Q66" s="64">
        <f t="shared" si="4"/>
        <v>1.8499999999999943</v>
      </c>
      <c r="R66" s="64" t="str">
        <f t="shared" si="5"/>
        <v>147,27</v>
      </c>
      <c r="S66" s="70"/>
      <c r="T66" s="67"/>
      <c r="U66" s="67"/>
      <c r="V66" s="67"/>
      <c r="W66" s="67"/>
      <c r="X66" s="67"/>
      <c r="Y66" s="67"/>
      <c r="Z66" s="67"/>
    </row>
    <row r="67" spans="2:26" x14ac:dyDescent="0.25">
      <c r="B67" s="60">
        <v>60</v>
      </c>
      <c r="C67" s="61"/>
      <c r="D67" s="61"/>
      <c r="E67" s="61"/>
      <c r="F67" t="s">
        <v>474</v>
      </c>
      <c r="G67" t="s">
        <v>458</v>
      </c>
      <c r="H67" t="s">
        <v>473</v>
      </c>
      <c r="I67" s="67"/>
      <c r="J67" s="68">
        <v>60</v>
      </c>
      <c r="K67" s="62" t="str">
        <f t="shared" si="8"/>
        <v>В60-260</v>
      </c>
      <c r="L67" s="62" t="str">
        <f t="shared" si="8"/>
        <v>149,12</v>
      </c>
      <c r="M67" s="62" t="str">
        <f t="shared" si="2"/>
        <v>87-9(60)</v>
      </c>
      <c r="N67" s="63">
        <f t="shared" si="9"/>
        <v>0</v>
      </c>
      <c r="O67" s="63">
        <f t="shared" si="9"/>
        <v>0</v>
      </c>
      <c r="P67" s="63" t="str">
        <f t="shared" si="3"/>
        <v>149,12</v>
      </c>
      <c r="Q67" s="64">
        <f t="shared" si="4"/>
        <v>1.8499999999999943</v>
      </c>
      <c r="R67" s="64" t="str">
        <f t="shared" si="5"/>
        <v>147,27</v>
      </c>
      <c r="S67" s="70"/>
      <c r="T67" s="67"/>
      <c r="U67" s="67"/>
      <c r="V67" s="67"/>
      <c r="W67" s="67"/>
      <c r="X67" s="67"/>
      <c r="Y67" s="67"/>
      <c r="Z67" s="67"/>
    </row>
    <row r="68" spans="2:26" x14ac:dyDescent="0.25">
      <c r="B68" s="60">
        <v>61</v>
      </c>
      <c r="C68" s="61"/>
      <c r="D68" s="61"/>
      <c r="E68" s="61"/>
      <c r="F68" t="s">
        <v>475</v>
      </c>
      <c r="G68" t="s">
        <v>476</v>
      </c>
      <c r="H68" t="s">
        <v>477</v>
      </c>
      <c r="I68" s="67"/>
      <c r="J68" s="68">
        <v>61</v>
      </c>
      <c r="K68" s="62" t="str">
        <f t="shared" si="8"/>
        <v>В60-261</v>
      </c>
      <c r="L68" s="62" t="str">
        <f t="shared" si="8"/>
        <v>149,15</v>
      </c>
      <c r="M68" s="62" t="str">
        <f t="shared" si="2"/>
        <v>87-9(60)</v>
      </c>
      <c r="N68" s="63">
        <f t="shared" si="9"/>
        <v>0</v>
      </c>
      <c r="O68" s="63">
        <f t="shared" si="9"/>
        <v>0</v>
      </c>
      <c r="P68" s="63" t="str">
        <f t="shared" si="3"/>
        <v>149,15</v>
      </c>
      <c r="Q68" s="64">
        <f t="shared" si="4"/>
        <v>1.1500000000000057</v>
      </c>
      <c r="R68" s="64" t="str">
        <f t="shared" si="5"/>
        <v>148,00</v>
      </c>
      <c r="S68" s="70"/>
      <c r="T68" s="67"/>
      <c r="U68" s="67"/>
      <c r="V68" s="67"/>
      <c r="W68" s="67"/>
      <c r="X68" s="67"/>
      <c r="Y68" s="67"/>
      <c r="Z68" s="67"/>
    </row>
    <row r="69" spans="2:26" x14ac:dyDescent="0.25">
      <c r="B69" s="60">
        <v>62</v>
      </c>
      <c r="C69" s="61"/>
      <c r="D69" s="61"/>
      <c r="E69" s="61"/>
      <c r="F69" t="s">
        <v>478</v>
      </c>
      <c r="G69" t="s">
        <v>479</v>
      </c>
      <c r="H69" t="s">
        <v>480</v>
      </c>
      <c r="I69" s="67"/>
      <c r="J69" s="68">
        <v>62</v>
      </c>
      <c r="K69" s="62" t="str">
        <f t="shared" si="8"/>
        <v>В60-262</v>
      </c>
      <c r="L69" s="62" t="str">
        <f t="shared" si="8"/>
        <v>149,17</v>
      </c>
      <c r="M69" s="62" t="str">
        <f t="shared" si="2"/>
        <v>87-9(60)</v>
      </c>
      <c r="N69" s="63">
        <f t="shared" si="9"/>
        <v>0</v>
      </c>
      <c r="O69" s="63">
        <f t="shared" si="9"/>
        <v>0</v>
      </c>
      <c r="P69" s="63" t="str">
        <f t="shared" si="3"/>
        <v>149,17</v>
      </c>
      <c r="Q69" s="64">
        <f t="shared" si="4"/>
        <v>2.089999999999975</v>
      </c>
      <c r="R69" s="64" t="str">
        <f t="shared" si="5"/>
        <v>147,08</v>
      </c>
      <c r="S69" s="70"/>
      <c r="T69" s="67"/>
      <c r="U69" s="67"/>
      <c r="V69" s="67"/>
      <c r="W69" s="67"/>
      <c r="X69" s="67"/>
      <c r="Y69" s="67"/>
      <c r="Z69" s="67"/>
    </row>
    <row r="70" spans="2:26" x14ac:dyDescent="0.25">
      <c r="B70" s="60">
        <v>63</v>
      </c>
      <c r="C70" s="61"/>
      <c r="D70" s="61"/>
      <c r="E70" s="61"/>
      <c r="F70" t="s">
        <v>481</v>
      </c>
      <c r="G70" t="s">
        <v>482</v>
      </c>
      <c r="H70" t="s">
        <v>483</v>
      </c>
      <c r="I70" s="67"/>
      <c r="J70" s="68">
        <v>63</v>
      </c>
      <c r="K70" s="62" t="str">
        <f t="shared" si="8"/>
        <v>В60-263</v>
      </c>
      <c r="L70" s="62" t="str">
        <f t="shared" si="8"/>
        <v>149,18</v>
      </c>
      <c r="M70" s="62" t="str">
        <f t="shared" si="2"/>
        <v>87-9(60)</v>
      </c>
      <c r="N70" s="63">
        <f t="shared" si="9"/>
        <v>0</v>
      </c>
      <c r="O70" s="63">
        <f t="shared" si="9"/>
        <v>0</v>
      </c>
      <c r="P70" s="63" t="str">
        <f t="shared" si="3"/>
        <v>149,18</v>
      </c>
      <c r="Q70" s="64">
        <f t="shared" si="4"/>
        <v>2.0800000000000125</v>
      </c>
      <c r="R70" s="64" t="str">
        <f t="shared" si="5"/>
        <v>147,10</v>
      </c>
      <c r="S70" s="70"/>
      <c r="T70" s="67"/>
      <c r="U70" s="67"/>
      <c r="V70" s="67"/>
      <c r="W70" s="67"/>
      <c r="X70" s="67"/>
      <c r="Y70" s="67"/>
      <c r="Z70" s="67"/>
    </row>
    <row r="71" spans="2:26" x14ac:dyDescent="0.25">
      <c r="B71" s="60">
        <v>64</v>
      </c>
      <c r="C71" s="61"/>
      <c r="D71" s="61"/>
      <c r="E71" s="61"/>
      <c r="F71" t="s">
        <v>484</v>
      </c>
      <c r="G71" t="s">
        <v>485</v>
      </c>
      <c r="H71" t="s">
        <v>483</v>
      </c>
      <c r="I71" s="67"/>
      <c r="J71" s="68">
        <v>64</v>
      </c>
      <c r="K71" s="62" t="str">
        <f t="shared" si="8"/>
        <v>В60-264</v>
      </c>
      <c r="L71" s="62" t="str">
        <f t="shared" si="8"/>
        <v>149,14</v>
      </c>
      <c r="M71" s="62" t="str">
        <f t="shared" si="2"/>
        <v>87-9(60)</v>
      </c>
      <c r="N71" s="63">
        <f t="shared" si="9"/>
        <v>0</v>
      </c>
      <c r="O71" s="63">
        <f t="shared" si="9"/>
        <v>0</v>
      </c>
      <c r="P71" s="63" t="str">
        <f t="shared" si="3"/>
        <v>149,14</v>
      </c>
      <c r="Q71" s="64">
        <f t="shared" si="4"/>
        <v>2.039999999999992</v>
      </c>
      <c r="R71" s="64" t="str">
        <f t="shared" si="5"/>
        <v>147,10</v>
      </c>
      <c r="S71" s="70"/>
      <c r="T71" s="67"/>
      <c r="U71" s="67"/>
      <c r="V71" s="67"/>
      <c r="W71" s="67"/>
      <c r="X71" s="67"/>
      <c r="Y71" s="67"/>
      <c r="Z71" s="67"/>
    </row>
    <row r="72" spans="2:26" x14ac:dyDescent="0.25">
      <c r="B72" s="60">
        <v>65</v>
      </c>
      <c r="C72" s="61"/>
      <c r="D72" s="61"/>
      <c r="E72" s="61"/>
      <c r="F72" t="s">
        <v>486</v>
      </c>
      <c r="G72" t="s">
        <v>487</v>
      </c>
      <c r="H72" t="s">
        <v>488</v>
      </c>
      <c r="I72" s="67"/>
      <c r="J72" s="68">
        <v>65</v>
      </c>
      <c r="K72" s="62" t="str">
        <f t="shared" si="8"/>
        <v>В60-265</v>
      </c>
      <c r="L72" s="62" t="str">
        <f t="shared" si="8"/>
        <v>148,90</v>
      </c>
      <c r="M72" s="62" t="str">
        <f t="shared" si="2"/>
        <v>87-9(60)</v>
      </c>
      <c r="N72" s="63">
        <f t="shared" si="9"/>
        <v>0</v>
      </c>
      <c r="O72" s="63">
        <f t="shared" si="9"/>
        <v>0</v>
      </c>
      <c r="P72" s="63" t="str">
        <f t="shared" si="3"/>
        <v>148,90</v>
      </c>
      <c r="Q72" s="64">
        <f t="shared" si="4"/>
        <v>2.9500000000000171</v>
      </c>
      <c r="R72" s="64" t="str">
        <f t="shared" si="5"/>
        <v>145,95</v>
      </c>
      <c r="S72" s="70"/>
      <c r="T72" s="67"/>
      <c r="U72" s="67"/>
      <c r="V72" s="67"/>
      <c r="W72" s="67"/>
      <c r="X72" s="67"/>
      <c r="Y72" s="67"/>
      <c r="Z72" s="67"/>
    </row>
    <row r="73" spans="2:26" x14ac:dyDescent="0.25">
      <c r="B73" s="60">
        <v>66</v>
      </c>
      <c r="C73" s="61"/>
      <c r="D73" s="61"/>
      <c r="E73" s="61"/>
      <c r="F73" t="s">
        <v>489</v>
      </c>
      <c r="G73" t="s">
        <v>490</v>
      </c>
      <c r="H73" t="s">
        <v>491</v>
      </c>
      <c r="I73" s="67"/>
      <c r="J73" s="68">
        <v>66</v>
      </c>
      <c r="K73" s="62" t="str">
        <f t="shared" si="8"/>
        <v>В60-266</v>
      </c>
      <c r="L73" s="62" t="str">
        <f t="shared" si="8"/>
        <v>148,69</v>
      </c>
      <c r="M73" s="62" t="str">
        <f t="shared" ref="M73:M136" si="10">$L$2</f>
        <v>87-9(60)</v>
      </c>
      <c r="N73" s="63">
        <f t="shared" si="9"/>
        <v>0</v>
      </c>
      <c r="O73" s="63">
        <f t="shared" si="9"/>
        <v>0</v>
      </c>
      <c r="P73" s="63" t="str">
        <f t="shared" ref="P73:P136" si="11">L73</f>
        <v>148,69</v>
      </c>
      <c r="Q73" s="64">
        <f t="shared" ref="Q73:Q136" si="12">P73-R73</f>
        <v>1.8000000000000114</v>
      </c>
      <c r="R73" s="64" t="str">
        <f t="shared" ref="R73:R136" si="13">H73</f>
        <v>146,89</v>
      </c>
      <c r="S73" s="70"/>
      <c r="T73" s="67"/>
      <c r="U73" s="67"/>
      <c r="V73" s="67"/>
      <c r="W73" s="67"/>
      <c r="X73" s="67"/>
      <c r="Y73" s="67"/>
      <c r="Z73" s="67"/>
    </row>
    <row r="74" spans="2:26" x14ac:dyDescent="0.25">
      <c r="B74" s="60">
        <v>67</v>
      </c>
      <c r="C74" s="61"/>
      <c r="D74" s="61"/>
      <c r="E74" s="61"/>
      <c r="F74" t="s">
        <v>492</v>
      </c>
      <c r="G74" t="s">
        <v>493</v>
      </c>
      <c r="H74" t="s">
        <v>494</v>
      </c>
      <c r="I74" s="67"/>
      <c r="J74" s="68">
        <v>67</v>
      </c>
      <c r="K74" s="62" t="str">
        <f t="shared" si="8"/>
        <v>В60-267</v>
      </c>
      <c r="L74" s="62" t="str">
        <f t="shared" si="8"/>
        <v>150,51</v>
      </c>
      <c r="M74" s="62" t="str">
        <f t="shared" si="10"/>
        <v>87-9(60)</v>
      </c>
      <c r="N74" s="63">
        <f t="shared" si="9"/>
        <v>0</v>
      </c>
      <c r="O74" s="63">
        <f t="shared" si="9"/>
        <v>0</v>
      </c>
      <c r="P74" s="63" t="str">
        <f t="shared" si="11"/>
        <v>150,51</v>
      </c>
      <c r="Q74" s="64">
        <f t="shared" si="12"/>
        <v>3.9699999999999989</v>
      </c>
      <c r="R74" s="64" t="str">
        <f t="shared" si="13"/>
        <v>146,54</v>
      </c>
      <c r="S74" s="70"/>
      <c r="T74" s="67"/>
      <c r="U74" s="67"/>
      <c r="V74" s="67"/>
      <c r="W74" s="67"/>
      <c r="X74" s="67"/>
      <c r="Y74" s="67"/>
      <c r="Z74" s="67"/>
    </row>
    <row r="75" spans="2:26" x14ac:dyDescent="0.25">
      <c r="B75" s="60">
        <v>68</v>
      </c>
      <c r="C75" s="61"/>
      <c r="D75" s="61"/>
      <c r="E75" s="61"/>
      <c r="F75" t="s">
        <v>495</v>
      </c>
      <c r="G75" t="s">
        <v>493</v>
      </c>
      <c r="H75" t="s">
        <v>496</v>
      </c>
      <c r="I75" s="67"/>
      <c r="J75" s="68">
        <v>68</v>
      </c>
      <c r="K75" s="62" t="str">
        <f t="shared" si="8"/>
        <v>В60-268</v>
      </c>
      <c r="L75" s="62" t="str">
        <f t="shared" si="8"/>
        <v>150,51</v>
      </c>
      <c r="M75" s="62" t="str">
        <f t="shared" si="10"/>
        <v>87-9(60)</v>
      </c>
      <c r="N75" s="63">
        <f t="shared" si="9"/>
        <v>0</v>
      </c>
      <c r="O75" s="63">
        <f t="shared" si="9"/>
        <v>0</v>
      </c>
      <c r="P75" s="63" t="str">
        <f t="shared" si="11"/>
        <v>150,51</v>
      </c>
      <c r="Q75" s="64">
        <f t="shared" si="12"/>
        <v>3.9599999999999795</v>
      </c>
      <c r="R75" s="64" t="str">
        <f t="shared" si="13"/>
        <v>146,55</v>
      </c>
      <c r="S75" s="70"/>
      <c r="T75" s="67"/>
      <c r="U75" s="67"/>
      <c r="V75" s="67"/>
      <c r="W75" s="67"/>
      <c r="X75" s="67"/>
      <c r="Y75" s="67"/>
      <c r="Z75" s="67"/>
    </row>
    <row r="76" spans="2:26" x14ac:dyDescent="0.25">
      <c r="B76" s="60">
        <v>69</v>
      </c>
      <c r="C76" s="61"/>
      <c r="D76" s="61"/>
      <c r="E76" s="61"/>
      <c r="F76" t="s">
        <v>497</v>
      </c>
      <c r="G76" t="s">
        <v>363</v>
      </c>
      <c r="H76" t="s">
        <v>330</v>
      </c>
      <c r="I76" s="67"/>
      <c r="J76" s="68">
        <v>69</v>
      </c>
      <c r="K76" s="62" t="str">
        <f t="shared" si="8"/>
        <v>В60-269</v>
      </c>
      <c r="L76" s="62" t="str">
        <f t="shared" si="8"/>
        <v>148,54</v>
      </c>
      <c r="M76" s="62" t="str">
        <f t="shared" si="10"/>
        <v>87-9(60)</v>
      </c>
      <c r="N76" s="63">
        <f t="shared" si="9"/>
        <v>0</v>
      </c>
      <c r="O76" s="63">
        <f t="shared" si="9"/>
        <v>0</v>
      </c>
      <c r="P76" s="63" t="str">
        <f t="shared" si="11"/>
        <v>148,54</v>
      </c>
      <c r="Q76" s="64">
        <f t="shared" si="12"/>
        <v>1.6899999999999977</v>
      </c>
      <c r="R76" s="64" t="str">
        <f t="shared" si="13"/>
        <v>146,85</v>
      </c>
      <c r="S76" s="70"/>
      <c r="T76" s="67"/>
      <c r="U76" s="67"/>
      <c r="V76" s="67"/>
      <c r="W76" s="67"/>
      <c r="X76" s="67"/>
      <c r="Y76" s="67"/>
      <c r="Z76" s="67"/>
    </row>
    <row r="77" spans="2:26" x14ac:dyDescent="0.25">
      <c r="B77" s="60">
        <v>70</v>
      </c>
      <c r="C77" s="61"/>
      <c r="D77" s="61"/>
      <c r="E77" s="61"/>
      <c r="F77" t="s">
        <v>498</v>
      </c>
      <c r="G77" t="s">
        <v>446</v>
      </c>
      <c r="H77" t="s">
        <v>476</v>
      </c>
      <c r="I77" s="67"/>
      <c r="J77" s="68">
        <v>70</v>
      </c>
      <c r="K77" s="62" t="str">
        <f t="shared" si="8"/>
        <v>В60-270</v>
      </c>
      <c r="L77" s="62" t="str">
        <f t="shared" si="8"/>
        <v>151,29</v>
      </c>
      <c r="M77" s="62" t="str">
        <f t="shared" si="10"/>
        <v>87-9(60)</v>
      </c>
      <c r="N77" s="63">
        <f t="shared" si="9"/>
        <v>0</v>
      </c>
      <c r="O77" s="63">
        <f t="shared" si="9"/>
        <v>0</v>
      </c>
      <c r="P77" s="63" t="str">
        <f t="shared" si="11"/>
        <v>151,29</v>
      </c>
      <c r="Q77" s="64">
        <f t="shared" si="12"/>
        <v>2.1399999999999864</v>
      </c>
      <c r="R77" s="64" t="str">
        <f t="shared" si="13"/>
        <v>149,15</v>
      </c>
      <c r="S77" s="70"/>
      <c r="T77" s="67"/>
      <c r="U77" s="67"/>
      <c r="V77" s="67"/>
      <c r="W77" s="67"/>
      <c r="X77" s="67"/>
      <c r="Y77" s="67"/>
      <c r="Z77" s="67"/>
    </row>
    <row r="78" spans="2:26" x14ac:dyDescent="0.25">
      <c r="B78" s="60">
        <v>71</v>
      </c>
      <c r="C78" s="61"/>
      <c r="D78" s="61"/>
      <c r="E78" s="61"/>
      <c r="F78" t="s">
        <v>499</v>
      </c>
      <c r="G78" t="s">
        <v>500</v>
      </c>
      <c r="H78" t="s">
        <v>501</v>
      </c>
      <c r="I78" s="67"/>
      <c r="J78" s="68">
        <v>71</v>
      </c>
      <c r="K78" s="62" t="str">
        <f t="shared" si="8"/>
        <v>В60-271</v>
      </c>
      <c r="L78" s="62" t="str">
        <f t="shared" si="8"/>
        <v>147,81</v>
      </c>
      <c r="M78" s="62" t="str">
        <f t="shared" si="10"/>
        <v>87-9(60)</v>
      </c>
      <c r="N78" s="63">
        <f t="shared" si="9"/>
        <v>0</v>
      </c>
      <c r="O78" s="63">
        <f t="shared" si="9"/>
        <v>0</v>
      </c>
      <c r="P78" s="63" t="str">
        <f t="shared" si="11"/>
        <v>147,81</v>
      </c>
      <c r="Q78" s="64">
        <f t="shared" si="12"/>
        <v>3.0999999999999943</v>
      </c>
      <c r="R78" s="64" t="str">
        <f t="shared" si="13"/>
        <v>144,71</v>
      </c>
      <c r="S78" s="70"/>
      <c r="T78" s="67"/>
      <c r="U78" s="67"/>
      <c r="V78" s="67"/>
      <c r="W78" s="67"/>
      <c r="X78" s="67"/>
      <c r="Y78" s="67"/>
      <c r="Z78" s="67"/>
    </row>
    <row r="79" spans="2:26" x14ac:dyDescent="0.25">
      <c r="B79" s="60">
        <v>72</v>
      </c>
      <c r="C79" s="61"/>
      <c r="D79" s="61"/>
      <c r="E79" s="61"/>
      <c r="F79" t="s">
        <v>502</v>
      </c>
      <c r="G79" t="s">
        <v>430</v>
      </c>
      <c r="H79" t="s">
        <v>503</v>
      </c>
      <c r="I79" s="67"/>
      <c r="J79" s="68">
        <v>72</v>
      </c>
      <c r="K79" s="62" t="str">
        <f t="shared" si="8"/>
        <v>В60-272</v>
      </c>
      <c r="L79" s="62" t="str">
        <f t="shared" si="8"/>
        <v>147,83</v>
      </c>
      <c r="M79" s="62" t="str">
        <f t="shared" si="10"/>
        <v>87-9(60)</v>
      </c>
      <c r="N79" s="63">
        <f t="shared" si="9"/>
        <v>0</v>
      </c>
      <c r="O79" s="63">
        <f t="shared" si="9"/>
        <v>0</v>
      </c>
      <c r="P79" s="63" t="str">
        <f t="shared" si="11"/>
        <v>147,83</v>
      </c>
      <c r="Q79" s="64">
        <f t="shared" si="12"/>
        <v>3.0600000000000023</v>
      </c>
      <c r="R79" s="64" t="str">
        <f t="shared" si="13"/>
        <v>144,77</v>
      </c>
      <c r="S79" s="70"/>
      <c r="T79" s="67"/>
      <c r="U79" s="67"/>
      <c r="V79" s="67"/>
      <c r="W79" s="67"/>
      <c r="X79" s="67"/>
      <c r="Y79" s="67"/>
      <c r="Z79" s="67"/>
    </row>
    <row r="80" spans="2:26" x14ac:dyDescent="0.25">
      <c r="B80" s="60">
        <v>73</v>
      </c>
      <c r="C80" s="61"/>
      <c r="D80" s="61"/>
      <c r="E80" s="61"/>
      <c r="F80" t="s">
        <v>504</v>
      </c>
      <c r="G80" t="s">
        <v>505</v>
      </c>
      <c r="H80" t="s">
        <v>506</v>
      </c>
      <c r="I80" s="67"/>
      <c r="J80" s="68">
        <v>73</v>
      </c>
      <c r="K80" s="62" t="str">
        <f t="shared" si="8"/>
        <v>В60-273</v>
      </c>
      <c r="L80" s="62" t="str">
        <f t="shared" si="8"/>
        <v>147,85</v>
      </c>
      <c r="M80" s="62" t="str">
        <f t="shared" si="10"/>
        <v>87-9(60)</v>
      </c>
      <c r="N80" s="63">
        <f t="shared" si="9"/>
        <v>0</v>
      </c>
      <c r="O80" s="63">
        <f t="shared" si="9"/>
        <v>0</v>
      </c>
      <c r="P80" s="63" t="str">
        <f t="shared" si="11"/>
        <v>147,85</v>
      </c>
      <c r="Q80" s="64">
        <f t="shared" si="12"/>
        <v>3.1999999999999886</v>
      </c>
      <c r="R80" s="64" t="str">
        <f t="shared" si="13"/>
        <v>144,65</v>
      </c>
      <c r="S80" s="70"/>
      <c r="T80" s="67"/>
      <c r="U80" s="67"/>
      <c r="V80" s="67"/>
      <c r="W80" s="67"/>
      <c r="X80" s="67"/>
      <c r="Y80" s="67"/>
      <c r="Z80" s="67"/>
    </row>
    <row r="81" spans="2:26" x14ac:dyDescent="0.25">
      <c r="B81" s="60">
        <v>74</v>
      </c>
      <c r="C81" s="61"/>
      <c r="D81" s="61"/>
      <c r="E81" s="61"/>
      <c r="F81" t="s">
        <v>507</v>
      </c>
      <c r="G81" t="s">
        <v>387</v>
      </c>
      <c r="H81" t="s">
        <v>508</v>
      </c>
      <c r="I81" s="67"/>
      <c r="J81" s="68">
        <v>74</v>
      </c>
      <c r="K81" s="62" t="str">
        <f t="shared" si="8"/>
        <v>В60-274</v>
      </c>
      <c r="L81" s="62" t="str">
        <f t="shared" si="8"/>
        <v>148,25</v>
      </c>
      <c r="M81" s="62" t="str">
        <f t="shared" si="10"/>
        <v>87-9(60)</v>
      </c>
      <c r="N81" s="63">
        <f t="shared" si="9"/>
        <v>0</v>
      </c>
      <c r="O81" s="63">
        <f t="shared" si="9"/>
        <v>0</v>
      </c>
      <c r="P81" s="63" t="str">
        <f t="shared" si="11"/>
        <v>148,25</v>
      </c>
      <c r="Q81" s="64">
        <f t="shared" si="12"/>
        <v>3.3899999999999864</v>
      </c>
      <c r="R81" s="64" t="str">
        <f t="shared" si="13"/>
        <v>144,86</v>
      </c>
      <c r="S81" s="70"/>
      <c r="T81" s="67"/>
      <c r="U81" s="67"/>
      <c r="V81" s="67"/>
      <c r="W81" s="67"/>
      <c r="X81" s="67"/>
      <c r="Y81" s="67"/>
      <c r="Z81" s="67"/>
    </row>
    <row r="82" spans="2:26" x14ac:dyDescent="0.25">
      <c r="B82" s="60">
        <v>75</v>
      </c>
      <c r="C82" s="61"/>
      <c r="D82" s="61"/>
      <c r="E82" s="61"/>
      <c r="F82" t="s">
        <v>509</v>
      </c>
      <c r="G82" t="s">
        <v>510</v>
      </c>
      <c r="H82" t="s">
        <v>511</v>
      </c>
      <c r="I82" s="67"/>
      <c r="J82" s="68">
        <v>75</v>
      </c>
      <c r="K82" s="62" t="str">
        <f t="shared" si="8"/>
        <v>В60-275</v>
      </c>
      <c r="L82" s="62" t="str">
        <f t="shared" si="8"/>
        <v>148,23</v>
      </c>
      <c r="M82" s="62" t="str">
        <f t="shared" si="10"/>
        <v>87-9(60)</v>
      </c>
      <c r="N82" s="63">
        <f t="shared" si="9"/>
        <v>0</v>
      </c>
      <c r="O82" s="63">
        <f t="shared" si="9"/>
        <v>0</v>
      </c>
      <c r="P82" s="63" t="str">
        <f t="shared" si="11"/>
        <v>148,23</v>
      </c>
      <c r="Q82" s="64">
        <f t="shared" si="12"/>
        <v>3.3799999999999955</v>
      </c>
      <c r="R82" s="64" t="str">
        <f t="shared" si="13"/>
        <v>144,85</v>
      </c>
      <c r="S82" s="70"/>
      <c r="T82" s="67"/>
      <c r="U82" s="67"/>
      <c r="V82" s="67"/>
      <c r="W82" s="67"/>
      <c r="X82" s="67"/>
      <c r="Y82" s="67"/>
      <c r="Z82" s="67"/>
    </row>
    <row r="83" spans="2:26" x14ac:dyDescent="0.25">
      <c r="B83" s="60">
        <v>76</v>
      </c>
      <c r="C83" s="61"/>
      <c r="D83" s="61"/>
      <c r="E83" s="61"/>
      <c r="F83" t="s">
        <v>512</v>
      </c>
      <c r="G83" t="s">
        <v>513</v>
      </c>
      <c r="H83" t="s">
        <v>514</v>
      </c>
      <c r="I83" s="67"/>
      <c r="J83" s="68">
        <v>76</v>
      </c>
      <c r="K83" s="62" t="str">
        <f t="shared" si="8"/>
        <v>В60-276</v>
      </c>
      <c r="L83" s="62" t="str">
        <f t="shared" si="8"/>
        <v>147,26</v>
      </c>
      <c r="M83" s="62" t="str">
        <f t="shared" si="10"/>
        <v>87-9(60)</v>
      </c>
      <c r="N83" s="63">
        <f t="shared" si="9"/>
        <v>0</v>
      </c>
      <c r="O83" s="63">
        <f t="shared" si="9"/>
        <v>0</v>
      </c>
      <c r="P83" s="63" t="str">
        <f t="shared" si="11"/>
        <v>147,26</v>
      </c>
      <c r="Q83" s="64">
        <f t="shared" si="12"/>
        <v>2.1200000000000045</v>
      </c>
      <c r="R83" s="64" t="str">
        <f t="shared" si="13"/>
        <v>145,14</v>
      </c>
      <c r="S83" s="70"/>
      <c r="T83" s="67"/>
      <c r="U83" s="67"/>
      <c r="V83" s="67"/>
      <c r="W83" s="67"/>
      <c r="X83" s="67"/>
      <c r="Y83" s="67"/>
      <c r="Z83" s="67"/>
    </row>
    <row r="84" spans="2:26" x14ac:dyDescent="0.25">
      <c r="B84" s="60">
        <v>77</v>
      </c>
      <c r="C84" s="61"/>
      <c r="D84" s="61"/>
      <c r="E84" s="61"/>
      <c r="F84" t="s">
        <v>515</v>
      </c>
      <c r="G84" t="s">
        <v>510</v>
      </c>
      <c r="H84" t="s">
        <v>516</v>
      </c>
      <c r="I84" s="67"/>
      <c r="J84" s="68">
        <v>77</v>
      </c>
      <c r="K84" s="62" t="str">
        <f t="shared" si="8"/>
        <v>В60-277</v>
      </c>
      <c r="L84" s="62" t="str">
        <f t="shared" si="8"/>
        <v>148,23</v>
      </c>
      <c r="M84" s="62" t="str">
        <f t="shared" si="10"/>
        <v>87-9(60)</v>
      </c>
      <c r="N84" s="63">
        <f t="shared" si="9"/>
        <v>0</v>
      </c>
      <c r="O84" s="63">
        <f t="shared" si="9"/>
        <v>0</v>
      </c>
      <c r="P84" s="63" t="str">
        <f t="shared" si="11"/>
        <v>148,23</v>
      </c>
      <c r="Q84" s="64">
        <f t="shared" si="12"/>
        <v>1.8799999999999955</v>
      </c>
      <c r="R84" s="64" t="str">
        <f t="shared" si="13"/>
        <v>146,35</v>
      </c>
      <c r="S84" s="70"/>
      <c r="T84" s="67"/>
      <c r="U84" s="67"/>
      <c r="V84" s="67"/>
      <c r="W84" s="67"/>
      <c r="X84" s="67"/>
      <c r="Y84" s="67"/>
      <c r="Z84" s="67"/>
    </row>
    <row r="85" spans="2:26" x14ac:dyDescent="0.25">
      <c r="B85" s="60">
        <v>78</v>
      </c>
      <c r="C85" s="61"/>
      <c r="D85" s="61"/>
      <c r="E85" s="61"/>
      <c r="F85" t="s">
        <v>517</v>
      </c>
      <c r="G85" t="s">
        <v>518</v>
      </c>
      <c r="H85" t="s">
        <v>519</v>
      </c>
      <c r="I85" s="67"/>
      <c r="J85" s="68">
        <v>78</v>
      </c>
      <c r="K85" s="62" t="str">
        <f t="shared" si="8"/>
        <v>В60-278</v>
      </c>
      <c r="L85" s="62" t="str">
        <f t="shared" si="8"/>
        <v>147,42</v>
      </c>
      <c r="M85" s="62" t="str">
        <f t="shared" si="10"/>
        <v>87-9(60)</v>
      </c>
      <c r="N85" s="63">
        <f t="shared" si="9"/>
        <v>0</v>
      </c>
      <c r="O85" s="63">
        <f t="shared" si="9"/>
        <v>0</v>
      </c>
      <c r="P85" s="63" t="str">
        <f t="shared" si="11"/>
        <v>147,42</v>
      </c>
      <c r="Q85" s="64">
        <f t="shared" si="12"/>
        <v>2.0300000000000011</v>
      </c>
      <c r="R85" s="64" t="str">
        <f t="shared" si="13"/>
        <v>145,39</v>
      </c>
      <c r="S85" s="70"/>
      <c r="T85" s="67"/>
      <c r="U85" s="67"/>
      <c r="V85" s="67"/>
      <c r="W85" s="67"/>
      <c r="X85" s="67"/>
      <c r="Y85" s="67"/>
      <c r="Z85" s="67"/>
    </row>
    <row r="86" spans="2:26" x14ac:dyDescent="0.25">
      <c r="B86" s="60">
        <v>79</v>
      </c>
      <c r="C86" s="61"/>
      <c r="D86" s="61"/>
      <c r="E86" s="61"/>
      <c r="F86" t="s">
        <v>520</v>
      </c>
      <c r="G86" t="s">
        <v>521</v>
      </c>
      <c r="H86" t="s">
        <v>519</v>
      </c>
      <c r="I86" s="67"/>
      <c r="J86" s="68">
        <v>79</v>
      </c>
      <c r="K86" s="62" t="str">
        <f t="shared" si="8"/>
        <v>В60-279</v>
      </c>
      <c r="L86" s="62" t="str">
        <f t="shared" si="8"/>
        <v>147,41</v>
      </c>
      <c r="M86" s="62" t="str">
        <f t="shared" si="10"/>
        <v>87-9(60)</v>
      </c>
      <c r="N86" s="63">
        <f t="shared" si="9"/>
        <v>0</v>
      </c>
      <c r="O86" s="63">
        <f t="shared" si="9"/>
        <v>0</v>
      </c>
      <c r="P86" s="63" t="str">
        <f t="shared" si="11"/>
        <v>147,41</v>
      </c>
      <c r="Q86" s="64">
        <f t="shared" si="12"/>
        <v>2.0200000000000102</v>
      </c>
      <c r="R86" s="64" t="str">
        <f t="shared" si="13"/>
        <v>145,39</v>
      </c>
      <c r="S86" s="70"/>
      <c r="T86" s="67"/>
      <c r="U86" s="67"/>
      <c r="V86" s="67"/>
      <c r="W86" s="67"/>
      <c r="X86" s="67"/>
      <c r="Y86" s="67"/>
      <c r="Z86" s="67"/>
    </row>
    <row r="87" spans="2:26" x14ac:dyDescent="0.25">
      <c r="B87" s="60">
        <v>80</v>
      </c>
      <c r="C87" s="61"/>
      <c r="D87" s="61"/>
      <c r="E87" s="61"/>
      <c r="F87" t="s">
        <v>522</v>
      </c>
      <c r="G87" t="s">
        <v>523</v>
      </c>
      <c r="H87" t="s">
        <v>524</v>
      </c>
      <c r="I87" s="67"/>
      <c r="J87" s="68">
        <v>80</v>
      </c>
      <c r="K87" s="62" t="str">
        <f t="shared" si="8"/>
        <v>В60-280</v>
      </c>
      <c r="L87" s="62" t="str">
        <f t="shared" si="8"/>
        <v>142,87</v>
      </c>
      <c r="M87" s="62" t="str">
        <f t="shared" si="10"/>
        <v>87-9(60)</v>
      </c>
      <c r="N87" s="63">
        <f t="shared" si="9"/>
        <v>0</v>
      </c>
      <c r="O87" s="63">
        <f t="shared" si="9"/>
        <v>0</v>
      </c>
      <c r="P87" s="63" t="str">
        <f t="shared" si="11"/>
        <v>142,87</v>
      </c>
      <c r="Q87" s="64">
        <f t="shared" si="12"/>
        <v>2.1200000000000045</v>
      </c>
      <c r="R87" s="64" t="str">
        <f t="shared" si="13"/>
        <v>140,75</v>
      </c>
      <c r="S87" s="70"/>
      <c r="T87" s="67"/>
      <c r="U87" s="67"/>
      <c r="V87" s="67"/>
      <c r="W87" s="67"/>
      <c r="X87" s="67"/>
      <c r="Y87" s="67"/>
      <c r="Z87" s="67"/>
    </row>
    <row r="88" spans="2:26" x14ac:dyDescent="0.25">
      <c r="B88" s="60">
        <v>81</v>
      </c>
      <c r="C88" s="61"/>
      <c r="D88" s="61"/>
      <c r="E88" s="61"/>
      <c r="F88" t="s">
        <v>525</v>
      </c>
      <c r="G88" t="s">
        <v>526</v>
      </c>
      <c r="H88" t="s">
        <v>527</v>
      </c>
      <c r="I88" s="67"/>
      <c r="J88" s="68">
        <v>81</v>
      </c>
      <c r="K88" s="62" t="str">
        <f t="shared" si="8"/>
        <v>В60-281</v>
      </c>
      <c r="L88" s="62" t="str">
        <f t="shared" si="8"/>
        <v>147,92</v>
      </c>
      <c r="M88" s="62" t="str">
        <f t="shared" si="10"/>
        <v>87-9(60)</v>
      </c>
      <c r="N88" s="63">
        <f t="shared" si="9"/>
        <v>0</v>
      </c>
      <c r="O88" s="63">
        <f t="shared" si="9"/>
        <v>0</v>
      </c>
      <c r="P88" s="63" t="str">
        <f t="shared" si="11"/>
        <v>147,92</v>
      </c>
      <c r="Q88" s="64">
        <f t="shared" si="12"/>
        <v>2.7999999999999829</v>
      </c>
      <c r="R88" s="64" t="str">
        <f t="shared" si="13"/>
        <v>145,12</v>
      </c>
      <c r="S88" s="70"/>
      <c r="T88" s="67"/>
      <c r="U88" s="67"/>
      <c r="V88" s="67"/>
      <c r="W88" s="67"/>
      <c r="X88" s="67"/>
      <c r="Y88" s="67"/>
      <c r="Z88" s="67"/>
    </row>
    <row r="89" spans="2:26" x14ac:dyDescent="0.25">
      <c r="B89" s="60">
        <v>82</v>
      </c>
      <c r="C89" s="61"/>
      <c r="D89" s="61"/>
      <c r="E89" s="61"/>
      <c r="F89" t="s">
        <v>528</v>
      </c>
      <c r="G89" t="s">
        <v>529</v>
      </c>
      <c r="H89" t="s">
        <v>530</v>
      </c>
      <c r="I89" s="67"/>
      <c r="J89" s="68">
        <v>82</v>
      </c>
      <c r="K89" s="62" t="str">
        <f t="shared" si="8"/>
        <v>В60-282</v>
      </c>
      <c r="L89" s="62" t="str">
        <f t="shared" si="8"/>
        <v>147,96</v>
      </c>
      <c r="M89" s="62" t="str">
        <f t="shared" si="10"/>
        <v>87-9(60)</v>
      </c>
      <c r="N89" s="63">
        <f t="shared" si="9"/>
        <v>0</v>
      </c>
      <c r="O89" s="63">
        <f t="shared" si="9"/>
        <v>0</v>
      </c>
      <c r="P89" s="63" t="str">
        <f t="shared" si="11"/>
        <v>147,96</v>
      </c>
      <c r="Q89" s="64">
        <f t="shared" si="12"/>
        <v>2.4000000000000057</v>
      </c>
      <c r="R89" s="64" t="str">
        <f t="shared" si="13"/>
        <v>145,56</v>
      </c>
      <c r="S89" s="70"/>
      <c r="T89" s="67"/>
      <c r="U89" s="67"/>
      <c r="V89" s="67"/>
      <c r="W89" s="67"/>
      <c r="X89" s="67"/>
      <c r="Y89" s="67"/>
      <c r="Z89" s="67"/>
    </row>
    <row r="90" spans="2:26" x14ac:dyDescent="0.25">
      <c r="B90" s="60">
        <v>83</v>
      </c>
      <c r="C90" s="61"/>
      <c r="D90" s="61"/>
      <c r="E90" s="61"/>
      <c r="F90" t="s">
        <v>531</v>
      </c>
      <c r="G90" t="s">
        <v>532</v>
      </c>
      <c r="H90" t="s">
        <v>443</v>
      </c>
      <c r="I90" s="67"/>
      <c r="J90" s="68">
        <v>83</v>
      </c>
      <c r="K90" s="62" t="str">
        <f t="shared" si="8"/>
        <v>В60-283</v>
      </c>
      <c r="L90" s="62" t="str">
        <f t="shared" si="8"/>
        <v>147,88</v>
      </c>
      <c r="M90" s="62" t="str">
        <f t="shared" si="10"/>
        <v>87-9(60)</v>
      </c>
      <c r="N90" s="63">
        <f t="shared" si="9"/>
        <v>0</v>
      </c>
      <c r="O90" s="63">
        <f t="shared" si="9"/>
        <v>0</v>
      </c>
      <c r="P90" s="63" t="str">
        <f t="shared" si="11"/>
        <v>147,88</v>
      </c>
      <c r="Q90" s="64">
        <f t="shared" si="12"/>
        <v>2.2299999999999898</v>
      </c>
      <c r="R90" s="64" t="str">
        <f t="shared" si="13"/>
        <v>145,65</v>
      </c>
      <c r="S90" s="70"/>
      <c r="T90" s="67"/>
      <c r="U90" s="67"/>
      <c r="V90" s="67"/>
      <c r="W90" s="67"/>
      <c r="X90" s="67"/>
      <c r="Y90" s="67"/>
      <c r="Z90" s="67"/>
    </row>
    <row r="91" spans="2:26" x14ac:dyDescent="0.25">
      <c r="B91" s="60">
        <v>84</v>
      </c>
      <c r="C91" s="61"/>
      <c r="D91" s="61"/>
      <c r="E91" s="61"/>
      <c r="F91" t="s">
        <v>533</v>
      </c>
      <c r="G91" t="s">
        <v>526</v>
      </c>
      <c r="H91" t="s">
        <v>534</v>
      </c>
      <c r="I91" s="67"/>
      <c r="J91" s="68">
        <v>84</v>
      </c>
      <c r="K91" s="62" t="str">
        <f t="shared" si="8"/>
        <v>В60-284</v>
      </c>
      <c r="L91" s="62" t="str">
        <f t="shared" si="8"/>
        <v>147,92</v>
      </c>
      <c r="M91" s="62" t="str">
        <f t="shared" si="10"/>
        <v>87-9(60)</v>
      </c>
      <c r="N91" s="63">
        <f t="shared" si="9"/>
        <v>0</v>
      </c>
      <c r="O91" s="63">
        <f t="shared" si="9"/>
        <v>0</v>
      </c>
      <c r="P91" s="63" t="str">
        <f t="shared" si="11"/>
        <v>147,92</v>
      </c>
      <c r="Q91" s="64">
        <f t="shared" si="12"/>
        <v>2.2399999999999807</v>
      </c>
      <c r="R91" s="64" t="str">
        <f t="shared" si="13"/>
        <v>145,68</v>
      </c>
      <c r="S91" s="70"/>
      <c r="T91" s="67"/>
      <c r="U91" s="67"/>
      <c r="V91" s="67"/>
      <c r="W91" s="67"/>
      <c r="X91" s="67"/>
      <c r="Y91" s="67"/>
      <c r="Z91" s="67"/>
    </row>
    <row r="92" spans="2:26" x14ac:dyDescent="0.25">
      <c r="B92" s="60">
        <v>85</v>
      </c>
      <c r="C92" s="61"/>
      <c r="D92" s="61"/>
      <c r="E92" s="61"/>
      <c r="F92" t="s">
        <v>535</v>
      </c>
      <c r="G92" t="s">
        <v>477</v>
      </c>
      <c r="H92" t="s">
        <v>536</v>
      </c>
      <c r="I92" s="67"/>
      <c r="J92" s="68">
        <v>85</v>
      </c>
      <c r="K92" s="62" t="str">
        <f t="shared" si="8"/>
        <v>В60-285</v>
      </c>
      <c r="L92" s="62" t="str">
        <f t="shared" si="8"/>
        <v>148,00</v>
      </c>
      <c r="M92" s="62" t="str">
        <f t="shared" si="10"/>
        <v>87-9(60)</v>
      </c>
      <c r="N92" s="63">
        <f t="shared" si="9"/>
        <v>0</v>
      </c>
      <c r="O92" s="63">
        <f t="shared" si="9"/>
        <v>0</v>
      </c>
      <c r="P92" s="63" t="str">
        <f t="shared" si="11"/>
        <v>148,00</v>
      </c>
      <c r="Q92" s="64">
        <f t="shared" si="12"/>
        <v>1.9799999999999898</v>
      </c>
      <c r="R92" s="64" t="str">
        <f t="shared" si="13"/>
        <v>146,02</v>
      </c>
      <c r="S92" s="70"/>
      <c r="T92" s="67"/>
      <c r="U92" s="67"/>
      <c r="V92" s="67"/>
      <c r="W92" s="67"/>
      <c r="X92" s="67"/>
      <c r="Y92" s="67"/>
      <c r="Z92" s="67"/>
    </row>
    <row r="93" spans="2:26" x14ac:dyDescent="0.25">
      <c r="B93" s="60">
        <v>86</v>
      </c>
      <c r="C93" s="61"/>
      <c r="D93" s="61"/>
      <c r="E93" s="61"/>
      <c r="F93" t="s">
        <v>537</v>
      </c>
      <c r="G93" t="s">
        <v>436</v>
      </c>
      <c r="H93" t="s">
        <v>538</v>
      </c>
      <c r="I93" s="67"/>
      <c r="J93" s="68">
        <v>86</v>
      </c>
      <c r="K93" s="62" t="str">
        <f t="shared" si="8"/>
        <v>В60-286</v>
      </c>
      <c r="L93" s="62" t="str">
        <f t="shared" si="8"/>
        <v>148,38</v>
      </c>
      <c r="M93" s="62" t="str">
        <f t="shared" si="10"/>
        <v>87-9(60)</v>
      </c>
      <c r="N93" s="63">
        <f t="shared" si="9"/>
        <v>0</v>
      </c>
      <c r="O93" s="63">
        <f t="shared" si="9"/>
        <v>0</v>
      </c>
      <c r="P93" s="63" t="str">
        <f t="shared" si="11"/>
        <v>148,38</v>
      </c>
      <c r="Q93" s="64">
        <f t="shared" si="12"/>
        <v>1.9399999999999977</v>
      </c>
      <c r="R93" s="64" t="str">
        <f t="shared" si="13"/>
        <v>146,44</v>
      </c>
      <c r="S93" s="70"/>
      <c r="T93" s="67"/>
      <c r="U93" s="67"/>
      <c r="V93" s="67"/>
      <c r="W93" s="67"/>
      <c r="X93" s="67"/>
      <c r="Y93" s="67"/>
      <c r="Z93" s="67"/>
    </row>
    <row r="94" spans="2:26" x14ac:dyDescent="0.25">
      <c r="B94" s="60">
        <v>87</v>
      </c>
      <c r="C94" s="61"/>
      <c r="D94" s="61"/>
      <c r="E94" s="61"/>
      <c r="F94" t="s">
        <v>539</v>
      </c>
      <c r="G94" t="s">
        <v>540</v>
      </c>
      <c r="H94" t="s">
        <v>350</v>
      </c>
      <c r="I94" s="67"/>
      <c r="J94" s="68">
        <v>87</v>
      </c>
      <c r="K94" s="62" t="str">
        <f t="shared" si="8"/>
        <v>В60-287</v>
      </c>
      <c r="L94" s="62" t="str">
        <f t="shared" si="8"/>
        <v>151,61</v>
      </c>
      <c r="M94" s="62" t="str">
        <f t="shared" si="10"/>
        <v>87-9(60)</v>
      </c>
      <c r="N94" s="63">
        <f t="shared" si="9"/>
        <v>0</v>
      </c>
      <c r="O94" s="63">
        <f t="shared" si="9"/>
        <v>0</v>
      </c>
      <c r="P94" s="63" t="str">
        <f t="shared" si="11"/>
        <v>151,61</v>
      </c>
      <c r="Q94" s="64">
        <f t="shared" si="12"/>
        <v>1.8400000000000034</v>
      </c>
      <c r="R94" s="64" t="str">
        <f t="shared" si="13"/>
        <v>149,77</v>
      </c>
      <c r="S94" s="70"/>
      <c r="T94" s="67"/>
      <c r="U94" s="67"/>
      <c r="V94" s="67"/>
      <c r="W94" s="67"/>
      <c r="X94" s="67"/>
      <c r="Y94" s="67"/>
      <c r="Z94" s="67"/>
    </row>
    <row r="95" spans="2:26" x14ac:dyDescent="0.25">
      <c r="B95" s="60">
        <v>88</v>
      </c>
      <c r="C95" s="61"/>
      <c r="D95" s="61"/>
      <c r="E95" s="61"/>
      <c r="F95" t="s">
        <v>541</v>
      </c>
      <c r="G95" t="s">
        <v>542</v>
      </c>
      <c r="I95" s="67"/>
      <c r="J95" s="68">
        <v>88</v>
      </c>
      <c r="K95" s="62" t="str">
        <f t="shared" si="8"/>
        <v>В60-288</v>
      </c>
      <c r="L95" s="62" t="str">
        <f t="shared" si="8"/>
        <v>151,93</v>
      </c>
      <c r="M95" s="62" t="str">
        <f t="shared" si="10"/>
        <v>87-9(60)</v>
      </c>
      <c r="N95" s="63">
        <f t="shared" si="9"/>
        <v>0</v>
      </c>
      <c r="O95" s="63">
        <f t="shared" si="9"/>
        <v>0</v>
      </c>
      <c r="P95" s="63" t="str">
        <f t="shared" si="11"/>
        <v>151,93</v>
      </c>
      <c r="Q95" s="64">
        <f t="shared" si="12"/>
        <v>151.93</v>
      </c>
      <c r="R95" s="64">
        <f t="shared" si="13"/>
        <v>0</v>
      </c>
      <c r="S95" s="70"/>
      <c r="T95" s="67"/>
      <c r="U95" s="67"/>
      <c r="V95" s="67"/>
      <c r="W95" s="67"/>
      <c r="X95" s="67"/>
      <c r="Y95" s="67"/>
      <c r="Z95" s="67"/>
    </row>
    <row r="96" spans="2:26" x14ac:dyDescent="0.25">
      <c r="B96" s="60">
        <v>89</v>
      </c>
      <c r="C96" s="61"/>
      <c r="D96" s="61"/>
      <c r="E96" s="61"/>
      <c r="F96" t="s">
        <v>543</v>
      </c>
      <c r="G96" t="s">
        <v>544</v>
      </c>
      <c r="H96" t="s">
        <v>407</v>
      </c>
      <c r="I96" s="67"/>
      <c r="J96" s="68">
        <v>89</v>
      </c>
      <c r="K96" s="62" t="str">
        <f t="shared" si="8"/>
        <v>В60-289</v>
      </c>
      <c r="L96" s="62" t="str">
        <f t="shared" si="8"/>
        <v>152,23</v>
      </c>
      <c r="M96" s="62" t="str">
        <f t="shared" si="10"/>
        <v>87-9(60)</v>
      </c>
      <c r="N96" s="63">
        <f t="shared" si="9"/>
        <v>0</v>
      </c>
      <c r="O96" s="63">
        <f t="shared" si="9"/>
        <v>0</v>
      </c>
      <c r="P96" s="63" t="str">
        <f t="shared" si="11"/>
        <v>152,23</v>
      </c>
      <c r="Q96" s="64">
        <f t="shared" si="12"/>
        <v>1.8899999999999864</v>
      </c>
      <c r="R96" s="64" t="str">
        <f t="shared" si="13"/>
        <v>150,34</v>
      </c>
      <c r="S96" s="70"/>
      <c r="T96" s="67"/>
      <c r="U96" s="67"/>
      <c r="V96" s="67"/>
      <c r="W96" s="67"/>
      <c r="X96" s="67"/>
      <c r="Y96" s="67"/>
      <c r="Z96" s="67"/>
    </row>
    <row r="97" spans="2:26" x14ac:dyDescent="0.25">
      <c r="B97" s="60">
        <v>90</v>
      </c>
      <c r="C97" s="61"/>
      <c r="D97" s="61"/>
      <c r="E97" s="61"/>
      <c r="F97" t="s">
        <v>545</v>
      </c>
      <c r="G97" t="s">
        <v>546</v>
      </c>
      <c r="I97" s="67"/>
      <c r="J97" s="68">
        <v>90</v>
      </c>
      <c r="K97" s="62" t="str">
        <f t="shared" si="8"/>
        <v>В60-290</v>
      </c>
      <c r="L97" s="62" t="str">
        <f t="shared" si="8"/>
        <v>154,23</v>
      </c>
      <c r="M97" s="62" t="str">
        <f t="shared" si="10"/>
        <v>87-9(60)</v>
      </c>
      <c r="N97" s="63">
        <f t="shared" si="9"/>
        <v>0</v>
      </c>
      <c r="O97" s="63">
        <f t="shared" si="9"/>
        <v>0</v>
      </c>
      <c r="P97" s="63" t="str">
        <f t="shared" si="11"/>
        <v>154,23</v>
      </c>
      <c r="Q97" s="64">
        <f t="shared" si="12"/>
        <v>154.22999999999999</v>
      </c>
      <c r="R97" s="64">
        <f t="shared" si="13"/>
        <v>0</v>
      </c>
      <c r="S97" s="70"/>
      <c r="T97" s="67"/>
      <c r="U97" s="67"/>
      <c r="V97" s="67"/>
      <c r="W97" s="67"/>
      <c r="X97" s="67"/>
      <c r="Y97" s="67"/>
      <c r="Z97" s="67"/>
    </row>
    <row r="98" spans="2:26" x14ac:dyDescent="0.25">
      <c r="B98" s="60">
        <v>91</v>
      </c>
      <c r="C98" s="61"/>
      <c r="D98" s="61"/>
      <c r="E98" s="61"/>
      <c r="F98" t="s">
        <v>547</v>
      </c>
      <c r="G98" t="s">
        <v>548</v>
      </c>
      <c r="H98" t="s">
        <v>549</v>
      </c>
      <c r="I98" s="67"/>
      <c r="J98" s="68">
        <v>91</v>
      </c>
      <c r="K98" s="62" t="str">
        <f t="shared" si="8"/>
        <v>В60-291</v>
      </c>
      <c r="L98" s="62" t="str">
        <f t="shared" si="8"/>
        <v>156,32</v>
      </c>
      <c r="M98" s="62" t="str">
        <f t="shared" si="10"/>
        <v>87-9(60)</v>
      </c>
      <c r="N98" s="63">
        <f t="shared" si="9"/>
        <v>0</v>
      </c>
      <c r="O98" s="63">
        <f t="shared" si="9"/>
        <v>0</v>
      </c>
      <c r="P98" s="63" t="str">
        <f t="shared" si="11"/>
        <v>156,32</v>
      </c>
      <c r="Q98" s="64">
        <f t="shared" si="12"/>
        <v>2.1099999999999852</v>
      </c>
      <c r="R98" s="64" t="str">
        <f t="shared" si="13"/>
        <v>154,21</v>
      </c>
      <c r="S98" s="70"/>
      <c r="T98" s="67"/>
      <c r="U98" s="67"/>
      <c r="V98" s="67"/>
      <c r="W98" s="67"/>
      <c r="X98" s="67"/>
      <c r="Y98" s="67"/>
      <c r="Z98" s="67"/>
    </row>
    <row r="99" spans="2:26" x14ac:dyDescent="0.25">
      <c r="B99" s="60">
        <v>92</v>
      </c>
      <c r="C99" s="61"/>
      <c r="D99" s="61"/>
      <c r="E99" s="61"/>
      <c r="F99" t="s">
        <v>550</v>
      </c>
      <c r="G99" t="s">
        <v>551</v>
      </c>
      <c r="I99" s="67"/>
      <c r="J99" s="68">
        <v>92</v>
      </c>
      <c r="K99" s="62" t="str">
        <f t="shared" si="8"/>
        <v>В60-292</v>
      </c>
      <c r="L99" s="62" t="str">
        <f t="shared" si="8"/>
        <v>154,32</v>
      </c>
      <c r="M99" s="62" t="str">
        <f t="shared" si="10"/>
        <v>87-9(60)</v>
      </c>
      <c r="N99" s="63">
        <f t="shared" si="9"/>
        <v>0</v>
      </c>
      <c r="O99" s="63">
        <f t="shared" si="9"/>
        <v>0</v>
      </c>
      <c r="P99" s="63" t="str">
        <f t="shared" si="11"/>
        <v>154,32</v>
      </c>
      <c r="Q99" s="64">
        <f t="shared" si="12"/>
        <v>154.32</v>
      </c>
      <c r="R99" s="64">
        <f t="shared" si="13"/>
        <v>0</v>
      </c>
      <c r="S99" s="70"/>
      <c r="T99" s="67"/>
      <c r="U99" s="67"/>
      <c r="V99" s="67"/>
      <c r="W99" s="67"/>
      <c r="X99" s="67"/>
      <c r="Y99" s="67"/>
      <c r="Z99" s="67"/>
    </row>
    <row r="100" spans="2:26" x14ac:dyDescent="0.25">
      <c r="B100" s="60">
        <v>93</v>
      </c>
      <c r="C100" s="61"/>
      <c r="D100" s="61"/>
      <c r="E100" s="61"/>
      <c r="F100" t="s">
        <v>552</v>
      </c>
      <c r="G100" t="s">
        <v>553</v>
      </c>
      <c r="H100" t="s">
        <v>554</v>
      </c>
      <c r="I100" s="67"/>
      <c r="J100" s="68">
        <v>93</v>
      </c>
      <c r="K100" s="62" t="str">
        <f t="shared" si="8"/>
        <v>В60-293</v>
      </c>
      <c r="L100" s="62" t="str">
        <f t="shared" si="8"/>
        <v>156,49</v>
      </c>
      <c r="M100" s="62" t="str">
        <f t="shared" si="10"/>
        <v>87-9(60)</v>
      </c>
      <c r="N100" s="63">
        <f t="shared" si="9"/>
        <v>0</v>
      </c>
      <c r="O100" s="63">
        <f t="shared" si="9"/>
        <v>0</v>
      </c>
      <c r="P100" s="63" t="str">
        <f t="shared" si="11"/>
        <v>156,49</v>
      </c>
      <c r="Q100" s="64">
        <f t="shared" si="12"/>
        <v>2.2400000000000091</v>
      </c>
      <c r="R100" s="64" t="str">
        <f t="shared" si="13"/>
        <v>154,25</v>
      </c>
      <c r="S100" s="70"/>
      <c r="T100" s="67"/>
      <c r="U100" s="67"/>
      <c r="V100" s="67"/>
      <c r="W100" s="67"/>
      <c r="X100" s="67"/>
      <c r="Y100" s="67"/>
      <c r="Z100" s="67"/>
    </row>
    <row r="101" spans="2:26" x14ac:dyDescent="0.25">
      <c r="B101" s="60">
        <v>94</v>
      </c>
      <c r="C101" s="61"/>
      <c r="D101" s="61"/>
      <c r="E101" s="61"/>
      <c r="F101" t="s">
        <v>555</v>
      </c>
      <c r="G101" t="s">
        <v>556</v>
      </c>
      <c r="H101" t="s">
        <v>557</v>
      </c>
      <c r="I101" s="67"/>
      <c r="J101" s="68">
        <v>94</v>
      </c>
      <c r="K101" s="62" t="str">
        <f t="shared" si="8"/>
        <v>В60-294</v>
      </c>
      <c r="L101" s="62" t="str">
        <f t="shared" si="8"/>
        <v>156,64</v>
      </c>
      <c r="M101" s="62" t="str">
        <f t="shared" si="10"/>
        <v>87-9(60)</v>
      </c>
      <c r="N101" s="63">
        <f t="shared" si="9"/>
        <v>0</v>
      </c>
      <c r="O101" s="63">
        <f t="shared" si="9"/>
        <v>0</v>
      </c>
      <c r="P101" s="63" t="str">
        <f t="shared" si="11"/>
        <v>156,64</v>
      </c>
      <c r="Q101" s="64">
        <f t="shared" si="12"/>
        <v>2.339999999999975</v>
      </c>
      <c r="R101" s="64" t="str">
        <f t="shared" si="13"/>
        <v>154,30</v>
      </c>
      <c r="S101" s="70"/>
      <c r="T101" s="67"/>
      <c r="U101" s="67"/>
      <c r="V101" s="67"/>
      <c r="W101" s="67"/>
      <c r="X101" s="67"/>
      <c r="Y101" s="67"/>
      <c r="Z101" s="67"/>
    </row>
    <row r="102" spans="2:26" x14ac:dyDescent="0.25">
      <c r="B102" s="60">
        <v>95</v>
      </c>
      <c r="C102" s="61"/>
      <c r="D102" s="61"/>
      <c r="E102" s="61"/>
      <c r="F102" t="s">
        <v>558</v>
      </c>
      <c r="G102" t="s">
        <v>559</v>
      </c>
      <c r="H102" t="s">
        <v>560</v>
      </c>
      <c r="I102" s="67"/>
      <c r="J102" s="68">
        <v>95</v>
      </c>
      <c r="K102" s="62" t="str">
        <f t="shared" si="8"/>
        <v>В60-295</v>
      </c>
      <c r="L102" s="62" t="str">
        <f t="shared" si="8"/>
        <v>156,78</v>
      </c>
      <c r="M102" s="62" t="str">
        <f t="shared" si="10"/>
        <v>87-9(60)</v>
      </c>
      <c r="N102" s="63">
        <f t="shared" si="9"/>
        <v>0</v>
      </c>
      <c r="O102" s="63">
        <f t="shared" si="9"/>
        <v>0</v>
      </c>
      <c r="P102" s="63" t="str">
        <f t="shared" si="11"/>
        <v>156,78</v>
      </c>
      <c r="Q102" s="64">
        <f t="shared" si="12"/>
        <v>1.6800000000000068</v>
      </c>
      <c r="R102" s="64" t="str">
        <f t="shared" si="13"/>
        <v>155,10</v>
      </c>
      <c r="S102" s="70"/>
      <c r="T102" s="67"/>
      <c r="U102" s="67"/>
      <c r="V102" s="67"/>
      <c r="W102" s="67"/>
      <c r="X102" s="67"/>
      <c r="Y102" s="67"/>
      <c r="Z102" s="67"/>
    </row>
    <row r="103" spans="2:26" x14ac:dyDescent="0.25">
      <c r="B103" s="60">
        <v>96</v>
      </c>
      <c r="C103" s="61"/>
      <c r="D103" s="61"/>
      <c r="E103" s="61"/>
      <c r="F103" t="s">
        <v>561</v>
      </c>
      <c r="G103" t="s">
        <v>553</v>
      </c>
      <c r="H103" t="s">
        <v>562</v>
      </c>
      <c r="I103" s="67"/>
      <c r="J103" s="68">
        <v>96</v>
      </c>
      <c r="K103" s="62" t="str">
        <f t="shared" si="8"/>
        <v>В60-296</v>
      </c>
      <c r="L103" s="62" t="str">
        <f t="shared" si="8"/>
        <v>156,49</v>
      </c>
      <c r="M103" s="62" t="str">
        <f t="shared" si="10"/>
        <v>87-9(60)</v>
      </c>
      <c r="N103" s="63">
        <f t="shared" si="9"/>
        <v>0</v>
      </c>
      <c r="O103" s="63">
        <f t="shared" si="9"/>
        <v>0</v>
      </c>
      <c r="P103" s="63" t="str">
        <f t="shared" si="11"/>
        <v>156,49</v>
      </c>
      <c r="Q103" s="64">
        <f t="shared" si="12"/>
        <v>1.6000000000000227</v>
      </c>
      <c r="R103" s="64" t="str">
        <f t="shared" si="13"/>
        <v>154,89</v>
      </c>
      <c r="S103" s="70"/>
      <c r="T103" s="67"/>
      <c r="U103" s="67"/>
      <c r="V103" s="67"/>
      <c r="W103" s="67"/>
      <c r="X103" s="67"/>
      <c r="Y103" s="67"/>
      <c r="Z103" s="67"/>
    </row>
    <row r="104" spans="2:26" x14ac:dyDescent="0.25">
      <c r="B104" s="60">
        <v>97</v>
      </c>
      <c r="C104" s="61"/>
      <c r="D104" s="61"/>
      <c r="E104" s="61"/>
      <c r="F104" t="s">
        <v>563</v>
      </c>
      <c r="G104" t="s">
        <v>564</v>
      </c>
      <c r="H104" t="s">
        <v>565</v>
      </c>
      <c r="I104" s="67"/>
      <c r="J104" s="68">
        <v>97</v>
      </c>
      <c r="K104" s="62" t="str">
        <f t="shared" si="8"/>
        <v>В60-297</v>
      </c>
      <c r="L104" s="62" t="str">
        <f t="shared" si="8"/>
        <v>156,47</v>
      </c>
      <c r="M104" s="62" t="str">
        <f t="shared" si="10"/>
        <v>87-9(60)</v>
      </c>
      <c r="N104" s="63">
        <f t="shared" si="9"/>
        <v>0</v>
      </c>
      <c r="O104" s="63">
        <f t="shared" si="9"/>
        <v>0</v>
      </c>
      <c r="P104" s="63" t="str">
        <f t="shared" si="11"/>
        <v>156,47</v>
      </c>
      <c r="Q104" s="64">
        <f t="shared" si="12"/>
        <v>1.4699999999999989</v>
      </c>
      <c r="R104" s="64" t="str">
        <f t="shared" si="13"/>
        <v>155,00</v>
      </c>
      <c r="S104" s="70"/>
      <c r="T104" s="67"/>
      <c r="U104" s="67"/>
      <c r="V104" s="67"/>
      <c r="W104" s="67"/>
      <c r="X104" s="67"/>
      <c r="Y104" s="67"/>
      <c r="Z104" s="67"/>
    </row>
    <row r="105" spans="2:26" x14ac:dyDescent="0.25">
      <c r="B105" s="60">
        <v>98</v>
      </c>
      <c r="C105" s="61"/>
      <c r="D105" s="61"/>
      <c r="E105" s="61"/>
      <c r="F105" t="s">
        <v>566</v>
      </c>
      <c r="G105" t="s">
        <v>567</v>
      </c>
      <c r="H105" t="s">
        <v>568</v>
      </c>
      <c r="I105" s="67"/>
      <c r="J105" s="68">
        <v>98</v>
      </c>
      <c r="K105" s="62" t="str">
        <f t="shared" si="8"/>
        <v>В60-298</v>
      </c>
      <c r="L105" s="62" t="str">
        <f t="shared" si="8"/>
        <v>156,45</v>
      </c>
      <c r="M105" s="62" t="str">
        <f t="shared" si="10"/>
        <v>87-9(60)</v>
      </c>
      <c r="N105" s="63">
        <f t="shared" si="9"/>
        <v>0</v>
      </c>
      <c r="O105" s="63">
        <f t="shared" si="9"/>
        <v>0</v>
      </c>
      <c r="P105" s="63" t="str">
        <f t="shared" si="11"/>
        <v>156,45</v>
      </c>
      <c r="Q105" s="64">
        <f t="shared" si="12"/>
        <v>1.2399999999999807</v>
      </c>
      <c r="R105" s="64" t="str">
        <f t="shared" si="13"/>
        <v>155,21</v>
      </c>
      <c r="S105" s="70"/>
      <c r="T105" s="67"/>
      <c r="U105" s="67"/>
      <c r="V105" s="67"/>
      <c r="W105" s="67"/>
      <c r="X105" s="67"/>
      <c r="Y105" s="67"/>
      <c r="Z105" s="67"/>
    </row>
    <row r="106" spans="2:26" x14ac:dyDescent="0.25">
      <c r="B106" s="60">
        <v>99</v>
      </c>
      <c r="C106" s="61"/>
      <c r="D106" s="61"/>
      <c r="E106" s="61"/>
      <c r="F106" t="s">
        <v>569</v>
      </c>
      <c r="G106" t="s">
        <v>570</v>
      </c>
      <c r="H106" t="s">
        <v>560</v>
      </c>
      <c r="I106" s="67"/>
      <c r="J106" s="68">
        <v>99</v>
      </c>
      <c r="K106" s="62" t="str">
        <f t="shared" si="8"/>
        <v>В60-299</v>
      </c>
      <c r="L106" s="62" t="str">
        <f t="shared" si="8"/>
        <v>156,27</v>
      </c>
      <c r="M106" s="62" t="str">
        <f t="shared" si="10"/>
        <v>87-9(60)</v>
      </c>
      <c r="N106" s="63">
        <f t="shared" si="9"/>
        <v>0</v>
      </c>
      <c r="O106" s="63">
        <f t="shared" si="9"/>
        <v>0</v>
      </c>
      <c r="P106" s="63" t="str">
        <f t="shared" si="11"/>
        <v>156,27</v>
      </c>
      <c r="Q106" s="64">
        <f t="shared" si="12"/>
        <v>1.1700000000000159</v>
      </c>
      <c r="R106" s="64" t="str">
        <f t="shared" si="13"/>
        <v>155,10</v>
      </c>
      <c r="S106" s="70"/>
      <c r="T106" s="67"/>
      <c r="U106" s="67"/>
      <c r="V106" s="67"/>
      <c r="W106" s="67"/>
      <c r="X106" s="67"/>
      <c r="Y106" s="67"/>
      <c r="Z106" s="67"/>
    </row>
    <row r="107" spans="2:26" x14ac:dyDescent="0.25">
      <c r="B107" s="60">
        <v>100</v>
      </c>
      <c r="C107" s="61"/>
      <c r="D107" s="61"/>
      <c r="E107" s="61"/>
      <c r="F107" t="s">
        <v>571</v>
      </c>
      <c r="G107" t="s">
        <v>572</v>
      </c>
      <c r="H107" t="s">
        <v>573</v>
      </c>
      <c r="I107" s="67"/>
      <c r="J107" s="68">
        <v>100</v>
      </c>
      <c r="K107" s="62" t="str">
        <f t="shared" si="8"/>
        <v>В60-300</v>
      </c>
      <c r="L107" s="62" t="str">
        <f t="shared" si="8"/>
        <v>156,35</v>
      </c>
      <c r="M107" s="62" t="str">
        <f t="shared" si="10"/>
        <v>87-9(60)</v>
      </c>
      <c r="N107" s="63">
        <f t="shared" si="9"/>
        <v>0</v>
      </c>
      <c r="O107" s="63">
        <f t="shared" si="9"/>
        <v>0</v>
      </c>
      <c r="P107" s="63" t="str">
        <f t="shared" si="11"/>
        <v>156,35</v>
      </c>
      <c r="Q107" s="64">
        <f t="shared" si="12"/>
        <v>1.2299999999999898</v>
      </c>
      <c r="R107" s="64" t="str">
        <f t="shared" si="13"/>
        <v>155,12</v>
      </c>
      <c r="S107" s="70"/>
      <c r="T107" s="67"/>
      <c r="U107" s="67"/>
      <c r="V107" s="67"/>
      <c r="W107" s="67"/>
      <c r="X107" s="67"/>
      <c r="Y107" s="67"/>
      <c r="Z107" s="67"/>
    </row>
    <row r="108" spans="2:26" x14ac:dyDescent="0.25">
      <c r="B108" s="60">
        <v>101</v>
      </c>
      <c r="C108" s="61"/>
      <c r="D108" s="61"/>
      <c r="E108" s="61"/>
      <c r="F108" t="s">
        <v>574</v>
      </c>
      <c r="G108" t="s">
        <v>575</v>
      </c>
      <c r="H108" t="s">
        <v>573</v>
      </c>
      <c r="I108" s="67"/>
      <c r="J108" s="68">
        <v>101</v>
      </c>
      <c r="K108" s="62" t="str">
        <f t="shared" si="8"/>
        <v>В60-301</v>
      </c>
      <c r="L108" s="62" t="str">
        <f t="shared" si="8"/>
        <v>156,87</v>
      </c>
      <c r="M108" s="62" t="str">
        <f t="shared" si="10"/>
        <v>87-9(60)</v>
      </c>
      <c r="N108" s="63">
        <f t="shared" si="9"/>
        <v>0</v>
      </c>
      <c r="O108" s="63">
        <f t="shared" si="9"/>
        <v>0</v>
      </c>
      <c r="P108" s="63" t="str">
        <f t="shared" si="11"/>
        <v>156,87</v>
      </c>
      <c r="Q108" s="64">
        <f t="shared" si="12"/>
        <v>1.75</v>
      </c>
      <c r="R108" s="64" t="str">
        <f t="shared" si="13"/>
        <v>155,12</v>
      </c>
      <c r="S108" s="70"/>
      <c r="T108" s="67"/>
      <c r="U108" s="67"/>
      <c r="V108" s="67"/>
      <c r="W108" s="67"/>
      <c r="X108" s="67"/>
      <c r="Y108" s="67"/>
      <c r="Z108" s="67"/>
    </row>
    <row r="109" spans="2:26" x14ac:dyDescent="0.25">
      <c r="B109" s="60">
        <v>102</v>
      </c>
      <c r="C109" s="61"/>
      <c r="D109" s="61"/>
      <c r="E109" s="61"/>
      <c r="F109" t="s">
        <v>576</v>
      </c>
      <c r="G109" t="s">
        <v>577</v>
      </c>
      <c r="H109" t="s">
        <v>578</v>
      </c>
      <c r="I109" s="67"/>
      <c r="J109" s="68">
        <v>102</v>
      </c>
      <c r="K109" s="62" t="str">
        <f t="shared" si="8"/>
        <v>В60-302</v>
      </c>
      <c r="L109" s="62" t="str">
        <f t="shared" si="8"/>
        <v>157,12</v>
      </c>
      <c r="M109" s="62" t="str">
        <f t="shared" si="10"/>
        <v>87-9(60)</v>
      </c>
      <c r="N109" s="63">
        <f t="shared" si="9"/>
        <v>0</v>
      </c>
      <c r="O109" s="63">
        <f t="shared" si="9"/>
        <v>0</v>
      </c>
      <c r="P109" s="63" t="str">
        <f t="shared" si="11"/>
        <v>157,12</v>
      </c>
      <c r="Q109" s="64">
        <f t="shared" si="12"/>
        <v>1.710000000000008</v>
      </c>
      <c r="R109" s="64" t="str">
        <f t="shared" si="13"/>
        <v>155,41</v>
      </c>
      <c r="S109" s="70"/>
      <c r="T109" s="67"/>
      <c r="U109" s="67"/>
      <c r="V109" s="67"/>
      <c r="W109" s="67"/>
      <c r="X109" s="67"/>
      <c r="Y109" s="67"/>
      <c r="Z109" s="67"/>
    </row>
    <row r="110" spans="2:26" x14ac:dyDescent="0.25">
      <c r="B110" s="60">
        <v>103</v>
      </c>
      <c r="C110" s="61"/>
      <c r="D110" s="61"/>
      <c r="E110" s="61"/>
      <c r="F110" t="s">
        <v>579</v>
      </c>
      <c r="G110" t="s">
        <v>580</v>
      </c>
      <c r="H110" t="s">
        <v>581</v>
      </c>
      <c r="I110" s="67"/>
      <c r="J110" s="68">
        <v>103</v>
      </c>
      <c r="K110" s="62" t="str">
        <f t="shared" si="8"/>
        <v>В60-303</v>
      </c>
      <c r="L110" s="62" t="str">
        <f t="shared" si="8"/>
        <v>157,26</v>
      </c>
      <c r="M110" s="62" t="str">
        <f t="shared" si="10"/>
        <v>87-9(60)</v>
      </c>
      <c r="N110" s="63">
        <f t="shared" si="9"/>
        <v>0</v>
      </c>
      <c r="O110" s="63">
        <f t="shared" si="9"/>
        <v>0</v>
      </c>
      <c r="P110" s="63" t="str">
        <f t="shared" si="11"/>
        <v>157,26</v>
      </c>
      <c r="Q110" s="64">
        <f t="shared" si="12"/>
        <v>1.7699999999999818</v>
      </c>
      <c r="R110" s="64" t="str">
        <f t="shared" si="13"/>
        <v>155,49</v>
      </c>
      <c r="S110" s="70"/>
      <c r="T110" s="67"/>
      <c r="U110" s="67"/>
      <c r="V110" s="67"/>
      <c r="W110" s="67"/>
      <c r="X110" s="67"/>
      <c r="Y110" s="67"/>
      <c r="Z110" s="67"/>
    </row>
    <row r="111" spans="2:26" x14ac:dyDescent="0.25">
      <c r="B111" s="60">
        <v>104</v>
      </c>
      <c r="C111" s="61"/>
      <c r="D111" s="61"/>
      <c r="E111" s="61"/>
      <c r="F111" t="s">
        <v>582</v>
      </c>
      <c r="G111" t="s">
        <v>583</v>
      </c>
      <c r="H111" t="s">
        <v>584</v>
      </c>
      <c r="I111" s="67"/>
      <c r="J111" s="68">
        <v>104</v>
      </c>
      <c r="K111" s="62" t="str">
        <f t="shared" si="8"/>
        <v>В60-304</v>
      </c>
      <c r="L111" s="62" t="str">
        <f t="shared" si="8"/>
        <v>157,13</v>
      </c>
      <c r="M111" s="62" t="str">
        <f t="shared" si="10"/>
        <v>87-9(60)</v>
      </c>
      <c r="N111" s="63">
        <f t="shared" si="9"/>
        <v>0</v>
      </c>
      <c r="O111" s="63">
        <f t="shared" si="9"/>
        <v>0</v>
      </c>
      <c r="P111" s="63" t="str">
        <f t="shared" si="11"/>
        <v>157,13</v>
      </c>
      <c r="Q111" s="64">
        <f t="shared" si="12"/>
        <v>1.6599999999999966</v>
      </c>
      <c r="R111" s="64" t="str">
        <f t="shared" si="13"/>
        <v>155,47</v>
      </c>
      <c r="S111" s="70"/>
      <c r="T111" s="67"/>
      <c r="U111" s="67"/>
      <c r="V111" s="67"/>
      <c r="W111" s="67"/>
      <c r="X111" s="67"/>
      <c r="Y111" s="67"/>
      <c r="Z111" s="67"/>
    </row>
    <row r="112" spans="2:26" x14ac:dyDescent="0.25">
      <c r="B112" s="60">
        <v>105</v>
      </c>
      <c r="C112" s="61"/>
      <c r="D112" s="61"/>
      <c r="E112" s="61"/>
      <c r="I112" s="67"/>
      <c r="J112" s="68">
        <v>105</v>
      </c>
      <c r="K112" s="62">
        <f t="shared" si="8"/>
        <v>0</v>
      </c>
      <c r="L112" s="62">
        <f t="shared" si="8"/>
        <v>0</v>
      </c>
      <c r="M112" s="62" t="str">
        <f t="shared" si="10"/>
        <v>87-9(60)</v>
      </c>
      <c r="N112" s="63">
        <f t="shared" si="9"/>
        <v>0</v>
      </c>
      <c r="O112" s="63">
        <f t="shared" si="9"/>
        <v>0</v>
      </c>
      <c r="P112" s="63">
        <f t="shared" si="11"/>
        <v>0</v>
      </c>
      <c r="Q112" s="64">
        <f t="shared" si="12"/>
        <v>0</v>
      </c>
      <c r="R112" s="64">
        <f t="shared" si="13"/>
        <v>0</v>
      </c>
      <c r="S112" s="70"/>
      <c r="T112" s="67"/>
      <c r="U112" s="67"/>
      <c r="V112" s="67"/>
      <c r="W112" s="67"/>
      <c r="X112" s="67"/>
      <c r="Y112" s="67"/>
      <c r="Z112" s="67"/>
    </row>
    <row r="113" spans="2:26" x14ac:dyDescent="0.25">
      <c r="B113" s="60">
        <v>106</v>
      </c>
      <c r="C113" s="61"/>
      <c r="D113" s="61"/>
      <c r="E113" s="61"/>
      <c r="I113" s="67"/>
      <c r="J113" s="68">
        <v>106</v>
      </c>
      <c r="K113" s="62">
        <f t="shared" si="8"/>
        <v>0</v>
      </c>
      <c r="L113" s="62">
        <f t="shared" si="8"/>
        <v>0</v>
      </c>
      <c r="M113" s="62" t="str">
        <f t="shared" si="10"/>
        <v>87-9(60)</v>
      </c>
      <c r="N113" s="63">
        <f t="shared" si="9"/>
        <v>0</v>
      </c>
      <c r="O113" s="63">
        <f t="shared" si="9"/>
        <v>0</v>
      </c>
      <c r="P113" s="63">
        <f t="shared" si="11"/>
        <v>0</v>
      </c>
      <c r="Q113" s="64">
        <f t="shared" si="12"/>
        <v>0</v>
      </c>
      <c r="R113" s="64">
        <f t="shared" si="13"/>
        <v>0</v>
      </c>
      <c r="S113" s="70"/>
      <c r="T113" s="67"/>
      <c r="U113" s="67"/>
      <c r="V113" s="67"/>
      <c r="W113" s="67"/>
      <c r="X113" s="67"/>
      <c r="Y113" s="67"/>
      <c r="Z113" s="67"/>
    </row>
    <row r="114" spans="2:26" x14ac:dyDescent="0.25">
      <c r="B114" s="60">
        <v>107</v>
      </c>
      <c r="C114" s="61"/>
      <c r="D114" s="61"/>
      <c r="E114" s="61"/>
      <c r="I114" s="67"/>
      <c r="J114" s="68">
        <v>107</v>
      </c>
      <c r="K114" s="62">
        <f t="shared" si="8"/>
        <v>0</v>
      </c>
      <c r="L114" s="62">
        <f t="shared" si="8"/>
        <v>0</v>
      </c>
      <c r="M114" s="62" t="str">
        <f t="shared" si="10"/>
        <v>87-9(60)</v>
      </c>
      <c r="N114" s="63">
        <f t="shared" si="9"/>
        <v>0</v>
      </c>
      <c r="O114" s="63">
        <f t="shared" si="9"/>
        <v>0</v>
      </c>
      <c r="P114" s="63">
        <f t="shared" si="11"/>
        <v>0</v>
      </c>
      <c r="Q114" s="64">
        <f t="shared" si="12"/>
        <v>0</v>
      </c>
      <c r="R114" s="64">
        <f t="shared" si="13"/>
        <v>0</v>
      </c>
      <c r="S114" s="70"/>
      <c r="T114" s="67"/>
      <c r="U114" s="67"/>
      <c r="V114" s="67"/>
      <c r="W114" s="67"/>
      <c r="X114" s="67"/>
      <c r="Y114" s="67"/>
      <c r="Z114" s="67"/>
    </row>
    <row r="115" spans="2:26" x14ac:dyDescent="0.25">
      <c r="B115" s="60">
        <v>108</v>
      </c>
      <c r="C115" s="61"/>
      <c r="D115" s="61"/>
      <c r="E115" s="61"/>
      <c r="I115" s="67"/>
      <c r="J115" s="68">
        <v>108</v>
      </c>
      <c r="K115" s="62">
        <f t="shared" si="8"/>
        <v>0</v>
      </c>
      <c r="L115" s="62">
        <f t="shared" si="8"/>
        <v>0</v>
      </c>
      <c r="M115" s="62" t="str">
        <f t="shared" si="10"/>
        <v>87-9(60)</v>
      </c>
      <c r="N115" s="63">
        <f t="shared" si="9"/>
        <v>0</v>
      </c>
      <c r="O115" s="63">
        <f t="shared" si="9"/>
        <v>0</v>
      </c>
      <c r="P115" s="63">
        <f t="shared" si="11"/>
        <v>0</v>
      </c>
      <c r="Q115" s="64">
        <f t="shared" si="12"/>
        <v>0</v>
      </c>
      <c r="R115" s="64">
        <f t="shared" si="13"/>
        <v>0</v>
      </c>
      <c r="S115" s="70"/>
      <c r="T115" s="67"/>
      <c r="U115" s="67"/>
      <c r="V115" s="67"/>
      <c r="W115" s="67"/>
      <c r="X115" s="67"/>
      <c r="Y115" s="67"/>
      <c r="Z115" s="67"/>
    </row>
    <row r="116" spans="2:26" x14ac:dyDescent="0.25">
      <c r="B116" s="60">
        <v>109</v>
      </c>
      <c r="C116" s="61"/>
      <c r="D116" s="61"/>
      <c r="E116" s="61"/>
      <c r="I116" s="67"/>
      <c r="J116" s="68">
        <v>109</v>
      </c>
      <c r="K116" s="62">
        <f t="shared" si="8"/>
        <v>0</v>
      </c>
      <c r="L116" s="62">
        <f t="shared" si="8"/>
        <v>0</v>
      </c>
      <c r="M116" s="62" t="str">
        <f t="shared" si="10"/>
        <v>87-9(60)</v>
      </c>
      <c r="N116" s="63">
        <f t="shared" si="9"/>
        <v>0</v>
      </c>
      <c r="O116" s="63">
        <f t="shared" si="9"/>
        <v>0</v>
      </c>
      <c r="P116" s="63">
        <f t="shared" si="11"/>
        <v>0</v>
      </c>
      <c r="Q116" s="64">
        <f t="shared" si="12"/>
        <v>0</v>
      </c>
      <c r="R116" s="64">
        <f t="shared" si="13"/>
        <v>0</v>
      </c>
      <c r="S116" s="70"/>
      <c r="T116" s="67"/>
      <c r="U116" s="67"/>
      <c r="V116" s="67"/>
      <c r="W116" s="67"/>
      <c r="X116" s="67"/>
      <c r="Y116" s="67"/>
      <c r="Z116" s="67"/>
    </row>
    <row r="117" spans="2:26" x14ac:dyDescent="0.25">
      <c r="B117" s="60">
        <v>110</v>
      </c>
      <c r="C117" s="61"/>
      <c r="D117" s="61"/>
      <c r="E117" s="61"/>
      <c r="I117" s="67"/>
      <c r="J117" s="68">
        <v>110</v>
      </c>
      <c r="K117" s="62">
        <f t="shared" si="8"/>
        <v>0</v>
      </c>
      <c r="L117" s="62">
        <f t="shared" si="8"/>
        <v>0</v>
      </c>
      <c r="M117" s="62" t="str">
        <f t="shared" si="10"/>
        <v>87-9(60)</v>
      </c>
      <c r="N117" s="63">
        <f t="shared" si="9"/>
        <v>0</v>
      </c>
      <c r="O117" s="63">
        <f t="shared" si="9"/>
        <v>0</v>
      </c>
      <c r="P117" s="63">
        <f t="shared" si="11"/>
        <v>0</v>
      </c>
      <c r="Q117" s="64">
        <f t="shared" si="12"/>
        <v>0</v>
      </c>
      <c r="R117" s="64">
        <f t="shared" si="13"/>
        <v>0</v>
      </c>
      <c r="S117" s="70"/>
      <c r="T117" s="67"/>
      <c r="U117" s="67"/>
      <c r="V117" s="67"/>
      <c r="W117" s="67"/>
      <c r="X117" s="67"/>
      <c r="Y117" s="67"/>
      <c r="Z117" s="67"/>
    </row>
    <row r="118" spans="2:26" x14ac:dyDescent="0.25">
      <c r="B118" s="60">
        <v>111</v>
      </c>
      <c r="C118" s="61"/>
      <c r="D118" s="61"/>
      <c r="E118" s="61"/>
      <c r="I118" s="67"/>
      <c r="J118" s="68">
        <v>111</v>
      </c>
      <c r="K118" s="62">
        <f t="shared" si="8"/>
        <v>0</v>
      </c>
      <c r="L118" s="62">
        <f t="shared" si="8"/>
        <v>0</v>
      </c>
      <c r="M118" s="62" t="str">
        <f t="shared" si="10"/>
        <v>87-9(60)</v>
      </c>
      <c r="N118" s="63">
        <f t="shared" si="9"/>
        <v>0</v>
      </c>
      <c r="O118" s="63">
        <f t="shared" si="9"/>
        <v>0</v>
      </c>
      <c r="P118" s="63">
        <f t="shared" si="11"/>
        <v>0</v>
      </c>
      <c r="Q118" s="64">
        <f t="shared" si="12"/>
        <v>0</v>
      </c>
      <c r="R118" s="64">
        <f t="shared" si="13"/>
        <v>0</v>
      </c>
      <c r="S118" s="70"/>
      <c r="T118" s="67"/>
      <c r="U118" s="67"/>
      <c r="V118" s="67"/>
      <c r="W118" s="67"/>
      <c r="X118" s="67"/>
      <c r="Y118" s="67"/>
      <c r="Z118" s="67"/>
    </row>
    <row r="119" spans="2:26" x14ac:dyDescent="0.25">
      <c r="B119" s="60">
        <v>112</v>
      </c>
      <c r="C119" s="61"/>
      <c r="D119" s="61"/>
      <c r="E119" s="61"/>
      <c r="I119" s="67"/>
      <c r="J119" s="68">
        <v>112</v>
      </c>
      <c r="K119" s="62">
        <f t="shared" si="8"/>
        <v>0</v>
      </c>
      <c r="L119" s="62">
        <f t="shared" si="8"/>
        <v>0</v>
      </c>
      <c r="M119" s="62" t="str">
        <f t="shared" si="10"/>
        <v>87-9(60)</v>
      </c>
      <c r="N119" s="63">
        <f t="shared" si="9"/>
        <v>0</v>
      </c>
      <c r="O119" s="63">
        <f t="shared" si="9"/>
        <v>0</v>
      </c>
      <c r="P119" s="63">
        <f t="shared" si="11"/>
        <v>0</v>
      </c>
      <c r="Q119" s="64">
        <f t="shared" si="12"/>
        <v>0</v>
      </c>
      <c r="R119" s="64">
        <f t="shared" si="13"/>
        <v>0</v>
      </c>
      <c r="S119" s="70"/>
      <c r="T119" s="67"/>
      <c r="U119" s="67"/>
      <c r="V119" s="67"/>
      <c r="W119" s="67"/>
      <c r="X119" s="67"/>
      <c r="Y119" s="67"/>
      <c r="Z119" s="67"/>
    </row>
    <row r="120" spans="2:26" x14ac:dyDescent="0.25">
      <c r="B120" s="60">
        <v>113</v>
      </c>
      <c r="C120" s="61"/>
      <c r="D120" s="61"/>
      <c r="E120" s="61"/>
      <c r="I120" s="67"/>
      <c r="J120" s="68">
        <v>113</v>
      </c>
      <c r="K120" s="62">
        <f t="shared" si="8"/>
        <v>0</v>
      </c>
      <c r="L120" s="62">
        <f t="shared" si="8"/>
        <v>0</v>
      </c>
      <c r="M120" s="62" t="str">
        <f t="shared" si="10"/>
        <v>87-9(60)</v>
      </c>
      <c r="N120" s="63">
        <f t="shared" si="9"/>
        <v>0</v>
      </c>
      <c r="O120" s="63">
        <f t="shared" si="9"/>
        <v>0</v>
      </c>
      <c r="P120" s="63">
        <f t="shared" si="11"/>
        <v>0</v>
      </c>
      <c r="Q120" s="64">
        <f t="shared" si="12"/>
        <v>0</v>
      </c>
      <c r="R120" s="64">
        <f t="shared" si="13"/>
        <v>0</v>
      </c>
      <c r="S120" s="70"/>
      <c r="T120" s="67"/>
      <c r="U120" s="67"/>
      <c r="V120" s="67"/>
      <c r="W120" s="67"/>
      <c r="X120" s="67"/>
      <c r="Y120" s="67"/>
      <c r="Z120" s="67"/>
    </row>
    <row r="121" spans="2:26" x14ac:dyDescent="0.25">
      <c r="B121" s="60">
        <v>114</v>
      </c>
      <c r="C121" s="61"/>
      <c r="D121" s="61"/>
      <c r="E121" s="61"/>
      <c r="I121" s="67"/>
      <c r="J121" s="68">
        <v>114</v>
      </c>
      <c r="K121" s="62">
        <f t="shared" si="8"/>
        <v>0</v>
      </c>
      <c r="L121" s="62">
        <f t="shared" si="8"/>
        <v>0</v>
      </c>
      <c r="M121" s="62" t="str">
        <f t="shared" si="10"/>
        <v>87-9(60)</v>
      </c>
      <c r="N121" s="63">
        <f t="shared" si="9"/>
        <v>0</v>
      </c>
      <c r="O121" s="63">
        <f t="shared" si="9"/>
        <v>0</v>
      </c>
      <c r="P121" s="63">
        <f t="shared" si="11"/>
        <v>0</v>
      </c>
      <c r="Q121" s="64">
        <f t="shared" si="12"/>
        <v>0</v>
      </c>
      <c r="R121" s="64">
        <f t="shared" si="13"/>
        <v>0</v>
      </c>
      <c r="S121" s="70"/>
      <c r="T121" s="67"/>
      <c r="U121" s="67"/>
      <c r="V121" s="67"/>
      <c r="W121" s="67"/>
      <c r="X121" s="67"/>
      <c r="Y121" s="67"/>
      <c r="Z121" s="67"/>
    </row>
    <row r="122" spans="2:26" x14ac:dyDescent="0.25">
      <c r="B122" s="60">
        <v>115</v>
      </c>
      <c r="C122" s="61"/>
      <c r="D122" s="61"/>
      <c r="E122" s="61"/>
      <c r="I122" s="67"/>
      <c r="J122" s="68">
        <v>115</v>
      </c>
      <c r="K122" s="62">
        <f t="shared" si="8"/>
        <v>0</v>
      </c>
      <c r="L122" s="62">
        <f t="shared" si="8"/>
        <v>0</v>
      </c>
      <c r="M122" s="62" t="str">
        <f t="shared" si="10"/>
        <v>87-9(60)</v>
      </c>
      <c r="N122" s="63">
        <f t="shared" si="9"/>
        <v>0</v>
      </c>
      <c r="O122" s="63">
        <f t="shared" si="9"/>
        <v>0</v>
      </c>
      <c r="P122" s="63">
        <f t="shared" si="11"/>
        <v>0</v>
      </c>
      <c r="Q122" s="64">
        <f t="shared" si="12"/>
        <v>0</v>
      </c>
      <c r="R122" s="64">
        <f t="shared" si="13"/>
        <v>0</v>
      </c>
      <c r="S122" s="70"/>
      <c r="T122" s="67"/>
      <c r="U122" s="67"/>
      <c r="V122" s="67"/>
      <c r="W122" s="67"/>
      <c r="X122" s="67"/>
      <c r="Y122" s="67"/>
      <c r="Z122" s="67"/>
    </row>
    <row r="123" spans="2:26" x14ac:dyDescent="0.25">
      <c r="B123" s="60">
        <v>116</v>
      </c>
      <c r="C123" s="61"/>
      <c r="D123" s="61"/>
      <c r="E123" s="61"/>
      <c r="I123" s="67"/>
      <c r="J123" s="68">
        <v>116</v>
      </c>
      <c r="K123" s="62">
        <f t="shared" si="8"/>
        <v>0</v>
      </c>
      <c r="L123" s="62">
        <f t="shared" si="8"/>
        <v>0</v>
      </c>
      <c r="M123" s="62" t="str">
        <f t="shared" si="10"/>
        <v>87-9(60)</v>
      </c>
      <c r="N123" s="63">
        <f t="shared" si="9"/>
        <v>0</v>
      </c>
      <c r="O123" s="63">
        <f t="shared" si="9"/>
        <v>0</v>
      </c>
      <c r="P123" s="63">
        <f t="shared" si="11"/>
        <v>0</v>
      </c>
      <c r="Q123" s="64">
        <f t="shared" si="12"/>
        <v>0</v>
      </c>
      <c r="R123" s="64">
        <f t="shared" si="13"/>
        <v>0</v>
      </c>
      <c r="S123" s="70"/>
      <c r="T123" s="67"/>
      <c r="U123" s="67"/>
      <c r="V123" s="67"/>
      <c r="W123" s="67"/>
      <c r="X123" s="67"/>
      <c r="Y123" s="67"/>
      <c r="Z123" s="67"/>
    </row>
    <row r="124" spans="2:26" x14ac:dyDescent="0.25">
      <c r="B124" s="60">
        <v>117</v>
      </c>
      <c r="C124" s="61"/>
      <c r="D124" s="61"/>
      <c r="E124" s="61"/>
      <c r="I124" s="67"/>
      <c r="J124" s="68">
        <v>117</v>
      </c>
      <c r="K124" s="62">
        <f t="shared" si="8"/>
        <v>0</v>
      </c>
      <c r="L124" s="62">
        <f t="shared" si="8"/>
        <v>0</v>
      </c>
      <c r="M124" s="62" t="str">
        <f t="shared" si="10"/>
        <v>87-9(60)</v>
      </c>
      <c r="N124" s="63">
        <f t="shared" si="9"/>
        <v>0</v>
      </c>
      <c r="O124" s="63">
        <f t="shared" si="9"/>
        <v>0</v>
      </c>
      <c r="P124" s="63">
        <f t="shared" si="11"/>
        <v>0</v>
      </c>
      <c r="Q124" s="64">
        <f t="shared" si="12"/>
        <v>0</v>
      </c>
      <c r="R124" s="64">
        <f t="shared" si="13"/>
        <v>0</v>
      </c>
      <c r="S124" s="70"/>
      <c r="T124" s="67"/>
      <c r="U124" s="67"/>
      <c r="V124" s="67"/>
      <c r="W124" s="67"/>
      <c r="X124" s="67"/>
      <c r="Y124" s="67"/>
      <c r="Z124" s="67"/>
    </row>
    <row r="125" spans="2:26" x14ac:dyDescent="0.25">
      <c r="B125" s="60">
        <v>118</v>
      </c>
      <c r="C125" s="61"/>
      <c r="D125" s="61"/>
      <c r="E125" s="61"/>
      <c r="I125" s="67"/>
      <c r="J125" s="68">
        <v>118</v>
      </c>
      <c r="K125" s="62">
        <f t="shared" si="8"/>
        <v>0</v>
      </c>
      <c r="L125" s="62">
        <f t="shared" si="8"/>
        <v>0</v>
      </c>
      <c r="M125" s="62" t="str">
        <f t="shared" si="10"/>
        <v>87-9(60)</v>
      </c>
      <c r="N125" s="63">
        <f t="shared" si="9"/>
        <v>0</v>
      </c>
      <c r="O125" s="63">
        <f t="shared" si="9"/>
        <v>0</v>
      </c>
      <c r="P125" s="63">
        <f t="shared" si="11"/>
        <v>0</v>
      </c>
      <c r="Q125" s="64">
        <f t="shared" si="12"/>
        <v>0</v>
      </c>
      <c r="R125" s="64">
        <f t="shared" si="13"/>
        <v>0</v>
      </c>
      <c r="S125" s="70"/>
      <c r="T125" s="67"/>
      <c r="U125" s="67"/>
      <c r="V125" s="67"/>
      <c r="W125" s="67"/>
      <c r="X125" s="67"/>
      <c r="Y125" s="67"/>
      <c r="Z125" s="67"/>
    </row>
    <row r="126" spans="2:26" x14ac:dyDescent="0.25">
      <c r="B126" s="60">
        <v>119</v>
      </c>
      <c r="C126" s="61"/>
      <c r="D126" s="61"/>
      <c r="E126" s="61"/>
      <c r="I126" s="67"/>
      <c r="J126" s="68">
        <v>119</v>
      </c>
      <c r="K126" s="62">
        <f t="shared" si="8"/>
        <v>0</v>
      </c>
      <c r="L126" s="62">
        <f t="shared" si="8"/>
        <v>0</v>
      </c>
      <c r="M126" s="62" t="str">
        <f t="shared" si="10"/>
        <v>87-9(60)</v>
      </c>
      <c r="N126" s="63">
        <f t="shared" si="9"/>
        <v>0</v>
      </c>
      <c r="O126" s="63">
        <f t="shared" si="9"/>
        <v>0</v>
      </c>
      <c r="P126" s="63">
        <f t="shared" si="11"/>
        <v>0</v>
      </c>
      <c r="Q126" s="64">
        <f t="shared" si="12"/>
        <v>0</v>
      </c>
      <c r="R126" s="64">
        <f t="shared" si="13"/>
        <v>0</v>
      </c>
      <c r="S126" s="70"/>
      <c r="T126" s="67"/>
      <c r="U126" s="67"/>
      <c r="V126" s="67"/>
      <c r="W126" s="67"/>
      <c r="X126" s="67"/>
      <c r="Y126" s="67"/>
      <c r="Z126" s="67"/>
    </row>
    <row r="127" spans="2:26" x14ac:dyDescent="0.25">
      <c r="B127" s="60">
        <v>120</v>
      </c>
      <c r="C127" s="61"/>
      <c r="D127" s="61"/>
      <c r="E127" s="61"/>
      <c r="I127" s="67"/>
      <c r="J127" s="68">
        <v>120</v>
      </c>
      <c r="K127" s="62">
        <f t="shared" si="8"/>
        <v>0</v>
      </c>
      <c r="L127" s="62">
        <f t="shared" si="8"/>
        <v>0</v>
      </c>
      <c r="M127" s="62" t="str">
        <f t="shared" si="10"/>
        <v>87-9(60)</v>
      </c>
      <c r="N127" s="63">
        <f t="shared" si="9"/>
        <v>0</v>
      </c>
      <c r="O127" s="63">
        <f t="shared" si="9"/>
        <v>0</v>
      </c>
      <c r="P127" s="63">
        <f t="shared" si="11"/>
        <v>0</v>
      </c>
      <c r="Q127" s="64">
        <f t="shared" si="12"/>
        <v>0</v>
      </c>
      <c r="R127" s="64">
        <f t="shared" si="13"/>
        <v>0</v>
      </c>
      <c r="S127" s="70"/>
      <c r="T127" s="67"/>
      <c r="U127" s="67"/>
      <c r="V127" s="67"/>
      <c r="W127" s="67"/>
      <c r="X127" s="67"/>
      <c r="Y127" s="67"/>
      <c r="Z127" s="67"/>
    </row>
    <row r="128" spans="2:26" x14ac:dyDescent="0.25">
      <c r="B128" s="60">
        <v>121</v>
      </c>
      <c r="C128" s="61"/>
      <c r="D128" s="61"/>
      <c r="E128" s="61"/>
      <c r="I128" s="67"/>
      <c r="J128" s="68">
        <v>121</v>
      </c>
      <c r="K128" s="62">
        <f t="shared" ref="K128:L191" si="14">F128</f>
        <v>0</v>
      </c>
      <c r="L128" s="62">
        <f t="shared" si="14"/>
        <v>0</v>
      </c>
      <c r="M128" s="62" t="str">
        <f t="shared" si="10"/>
        <v>87-9(60)</v>
      </c>
      <c r="N128" s="63">
        <f t="shared" ref="N128:O191" si="15">C128</f>
        <v>0</v>
      </c>
      <c r="O128" s="63">
        <f t="shared" si="15"/>
        <v>0</v>
      </c>
      <c r="P128" s="63">
        <f t="shared" si="11"/>
        <v>0</v>
      </c>
      <c r="Q128" s="64">
        <f t="shared" si="12"/>
        <v>0</v>
      </c>
      <c r="R128" s="64">
        <f t="shared" si="13"/>
        <v>0</v>
      </c>
      <c r="S128" s="70"/>
      <c r="T128" s="67"/>
      <c r="U128" s="67"/>
      <c r="V128" s="67"/>
      <c r="W128" s="67"/>
      <c r="X128" s="67"/>
      <c r="Y128" s="67"/>
      <c r="Z128" s="67"/>
    </row>
    <row r="129" spans="2:26" x14ac:dyDescent="0.25">
      <c r="B129" s="60">
        <v>122</v>
      </c>
      <c r="C129" s="61"/>
      <c r="D129" s="61"/>
      <c r="E129" s="61"/>
      <c r="I129" s="67"/>
      <c r="J129" s="68">
        <v>122</v>
      </c>
      <c r="K129" s="62">
        <f t="shared" si="14"/>
        <v>0</v>
      </c>
      <c r="L129" s="62">
        <f t="shared" si="14"/>
        <v>0</v>
      </c>
      <c r="M129" s="62" t="str">
        <f t="shared" si="10"/>
        <v>87-9(60)</v>
      </c>
      <c r="N129" s="63">
        <f t="shared" si="15"/>
        <v>0</v>
      </c>
      <c r="O129" s="63">
        <f t="shared" si="15"/>
        <v>0</v>
      </c>
      <c r="P129" s="63">
        <f t="shared" si="11"/>
        <v>0</v>
      </c>
      <c r="Q129" s="64">
        <f t="shared" si="12"/>
        <v>0</v>
      </c>
      <c r="R129" s="64">
        <f t="shared" si="13"/>
        <v>0</v>
      </c>
      <c r="S129" s="70"/>
      <c r="T129" s="67"/>
      <c r="U129" s="67"/>
      <c r="V129" s="67"/>
      <c r="W129" s="67"/>
      <c r="X129" s="67"/>
      <c r="Y129" s="67"/>
      <c r="Z129" s="67"/>
    </row>
    <row r="130" spans="2:26" x14ac:dyDescent="0.25">
      <c r="B130" s="60">
        <v>123</v>
      </c>
      <c r="C130" s="61"/>
      <c r="D130" s="61"/>
      <c r="E130" s="61"/>
      <c r="I130" s="67"/>
      <c r="J130" s="68">
        <v>123</v>
      </c>
      <c r="K130" s="62">
        <f t="shared" si="14"/>
        <v>0</v>
      </c>
      <c r="L130" s="62">
        <f t="shared" si="14"/>
        <v>0</v>
      </c>
      <c r="M130" s="62" t="str">
        <f t="shared" si="10"/>
        <v>87-9(60)</v>
      </c>
      <c r="N130" s="63">
        <f t="shared" si="15"/>
        <v>0</v>
      </c>
      <c r="O130" s="63">
        <f t="shared" si="15"/>
        <v>0</v>
      </c>
      <c r="P130" s="63">
        <f t="shared" si="11"/>
        <v>0</v>
      </c>
      <c r="Q130" s="64">
        <f t="shared" si="12"/>
        <v>0</v>
      </c>
      <c r="R130" s="64">
        <f t="shared" si="13"/>
        <v>0</v>
      </c>
      <c r="S130" s="70"/>
      <c r="T130" s="67"/>
      <c r="U130" s="67"/>
      <c r="V130" s="67"/>
      <c r="W130" s="67"/>
      <c r="X130" s="67"/>
      <c r="Y130" s="67"/>
      <c r="Z130" s="67"/>
    </row>
    <row r="131" spans="2:26" x14ac:dyDescent="0.25">
      <c r="B131" s="60">
        <v>124</v>
      </c>
      <c r="C131" s="61"/>
      <c r="D131" s="61"/>
      <c r="E131" s="61"/>
      <c r="I131" s="67"/>
      <c r="J131" s="68">
        <v>124</v>
      </c>
      <c r="K131" s="62">
        <f t="shared" si="14"/>
        <v>0</v>
      </c>
      <c r="L131" s="62">
        <f t="shared" si="14"/>
        <v>0</v>
      </c>
      <c r="M131" s="62" t="str">
        <f t="shared" si="10"/>
        <v>87-9(60)</v>
      </c>
      <c r="N131" s="63">
        <f t="shared" si="15"/>
        <v>0</v>
      </c>
      <c r="O131" s="63">
        <f t="shared" si="15"/>
        <v>0</v>
      </c>
      <c r="P131" s="63">
        <f t="shared" si="11"/>
        <v>0</v>
      </c>
      <c r="Q131" s="64">
        <f t="shared" si="12"/>
        <v>0</v>
      </c>
      <c r="R131" s="64">
        <f t="shared" si="13"/>
        <v>0</v>
      </c>
      <c r="S131" s="70"/>
      <c r="T131" s="67"/>
      <c r="U131" s="67"/>
      <c r="V131" s="67"/>
      <c r="W131" s="67"/>
      <c r="X131" s="67"/>
      <c r="Y131" s="67"/>
      <c r="Z131" s="67"/>
    </row>
    <row r="132" spans="2:26" x14ac:dyDescent="0.25">
      <c r="B132" s="60">
        <v>125</v>
      </c>
      <c r="C132" s="61"/>
      <c r="D132" s="61"/>
      <c r="E132" s="61"/>
      <c r="I132" s="67"/>
      <c r="J132" s="68">
        <v>125</v>
      </c>
      <c r="K132" s="62">
        <f t="shared" si="14"/>
        <v>0</v>
      </c>
      <c r="L132" s="62">
        <f t="shared" si="14"/>
        <v>0</v>
      </c>
      <c r="M132" s="62" t="str">
        <f t="shared" si="10"/>
        <v>87-9(60)</v>
      </c>
      <c r="N132" s="63">
        <f t="shared" si="15"/>
        <v>0</v>
      </c>
      <c r="O132" s="63">
        <f t="shared" si="15"/>
        <v>0</v>
      </c>
      <c r="P132" s="63">
        <f t="shared" si="11"/>
        <v>0</v>
      </c>
      <c r="Q132" s="64">
        <f t="shared" si="12"/>
        <v>0</v>
      </c>
      <c r="R132" s="64">
        <f t="shared" si="13"/>
        <v>0</v>
      </c>
      <c r="S132" s="70"/>
      <c r="T132" s="67"/>
      <c r="U132" s="67"/>
      <c r="V132" s="67"/>
      <c r="W132" s="67"/>
      <c r="X132" s="67"/>
      <c r="Y132" s="67"/>
      <c r="Z132" s="67"/>
    </row>
    <row r="133" spans="2:26" x14ac:dyDescent="0.25">
      <c r="B133" s="60">
        <v>126</v>
      </c>
      <c r="C133" s="61"/>
      <c r="D133" s="61"/>
      <c r="E133" s="61"/>
      <c r="I133" s="67"/>
      <c r="J133" s="68">
        <v>126</v>
      </c>
      <c r="K133" s="62">
        <f t="shared" si="14"/>
        <v>0</v>
      </c>
      <c r="L133" s="62">
        <f t="shared" si="14"/>
        <v>0</v>
      </c>
      <c r="M133" s="62" t="str">
        <f t="shared" si="10"/>
        <v>87-9(60)</v>
      </c>
      <c r="N133" s="63">
        <f t="shared" si="15"/>
        <v>0</v>
      </c>
      <c r="O133" s="63">
        <f t="shared" si="15"/>
        <v>0</v>
      </c>
      <c r="P133" s="63">
        <f t="shared" si="11"/>
        <v>0</v>
      </c>
      <c r="Q133" s="64">
        <f t="shared" si="12"/>
        <v>0</v>
      </c>
      <c r="R133" s="64">
        <f t="shared" si="13"/>
        <v>0</v>
      </c>
      <c r="S133" s="70"/>
      <c r="T133" s="67"/>
      <c r="U133" s="67"/>
      <c r="V133" s="67"/>
      <c r="W133" s="67"/>
      <c r="X133" s="67"/>
      <c r="Y133" s="67"/>
      <c r="Z133" s="67"/>
    </row>
    <row r="134" spans="2:26" x14ac:dyDescent="0.25">
      <c r="B134" s="60">
        <v>127</v>
      </c>
      <c r="C134" s="61"/>
      <c r="D134" s="61"/>
      <c r="E134" s="61"/>
      <c r="I134" s="67"/>
      <c r="J134" s="68">
        <v>127</v>
      </c>
      <c r="K134" s="62">
        <f t="shared" si="14"/>
        <v>0</v>
      </c>
      <c r="L134" s="62">
        <f t="shared" si="14"/>
        <v>0</v>
      </c>
      <c r="M134" s="62" t="str">
        <f t="shared" si="10"/>
        <v>87-9(60)</v>
      </c>
      <c r="N134" s="63">
        <f t="shared" si="15"/>
        <v>0</v>
      </c>
      <c r="O134" s="63">
        <f t="shared" si="15"/>
        <v>0</v>
      </c>
      <c r="P134" s="63">
        <f t="shared" si="11"/>
        <v>0</v>
      </c>
      <c r="Q134" s="64">
        <f t="shared" si="12"/>
        <v>0</v>
      </c>
      <c r="R134" s="64">
        <f t="shared" si="13"/>
        <v>0</v>
      </c>
      <c r="S134" s="70"/>
      <c r="T134" s="67"/>
      <c r="U134" s="67"/>
      <c r="V134" s="67"/>
      <c r="W134" s="67"/>
      <c r="X134" s="67"/>
      <c r="Y134" s="67"/>
      <c r="Z134" s="67"/>
    </row>
    <row r="135" spans="2:26" x14ac:dyDescent="0.25">
      <c r="B135" s="60">
        <v>128</v>
      </c>
      <c r="C135" s="61"/>
      <c r="D135" s="61"/>
      <c r="E135" s="61"/>
      <c r="I135" s="67"/>
      <c r="J135" s="68">
        <v>128</v>
      </c>
      <c r="K135" s="62">
        <f t="shared" si="14"/>
        <v>0</v>
      </c>
      <c r="L135" s="62">
        <f t="shared" si="14"/>
        <v>0</v>
      </c>
      <c r="M135" s="62" t="str">
        <f t="shared" si="10"/>
        <v>87-9(60)</v>
      </c>
      <c r="N135" s="63">
        <f t="shared" si="15"/>
        <v>0</v>
      </c>
      <c r="O135" s="63">
        <f t="shared" si="15"/>
        <v>0</v>
      </c>
      <c r="P135" s="63">
        <f t="shared" si="11"/>
        <v>0</v>
      </c>
      <c r="Q135" s="64">
        <f t="shared" si="12"/>
        <v>0</v>
      </c>
      <c r="R135" s="64">
        <f t="shared" si="13"/>
        <v>0</v>
      </c>
      <c r="S135" s="70"/>
      <c r="T135" s="67"/>
      <c r="U135" s="67"/>
      <c r="V135" s="67"/>
      <c r="W135" s="67"/>
      <c r="X135" s="67"/>
      <c r="Y135" s="67"/>
      <c r="Z135" s="67"/>
    </row>
    <row r="136" spans="2:26" x14ac:dyDescent="0.25">
      <c r="B136" s="60">
        <v>129</v>
      </c>
      <c r="C136" s="61"/>
      <c r="D136" s="61"/>
      <c r="E136" s="61"/>
      <c r="I136" s="67"/>
      <c r="J136" s="68">
        <v>129</v>
      </c>
      <c r="K136" s="62">
        <f t="shared" si="14"/>
        <v>0</v>
      </c>
      <c r="L136" s="62">
        <f t="shared" si="14"/>
        <v>0</v>
      </c>
      <c r="M136" s="62" t="str">
        <f t="shared" si="10"/>
        <v>87-9(60)</v>
      </c>
      <c r="N136" s="63">
        <f t="shared" si="15"/>
        <v>0</v>
      </c>
      <c r="O136" s="63">
        <f t="shared" si="15"/>
        <v>0</v>
      </c>
      <c r="P136" s="63">
        <f t="shared" si="11"/>
        <v>0</v>
      </c>
      <c r="Q136" s="64">
        <f t="shared" si="12"/>
        <v>0</v>
      </c>
      <c r="R136" s="64">
        <f t="shared" si="13"/>
        <v>0</v>
      </c>
      <c r="S136" s="70"/>
      <c r="T136" s="67"/>
      <c r="U136" s="67"/>
      <c r="V136" s="67"/>
      <c r="W136" s="67"/>
      <c r="X136" s="67"/>
      <c r="Y136" s="67"/>
      <c r="Z136" s="67"/>
    </row>
    <row r="137" spans="2:26" x14ac:dyDescent="0.25">
      <c r="B137" s="60">
        <v>130</v>
      </c>
      <c r="C137" s="61"/>
      <c r="D137" s="61"/>
      <c r="E137" s="61"/>
      <c r="I137" s="67"/>
      <c r="J137" s="68">
        <v>130</v>
      </c>
      <c r="K137" s="62">
        <f t="shared" si="14"/>
        <v>0</v>
      </c>
      <c r="L137" s="62">
        <f t="shared" si="14"/>
        <v>0</v>
      </c>
      <c r="M137" s="62" t="str">
        <f t="shared" ref="M137:M200" si="16">$L$2</f>
        <v>87-9(60)</v>
      </c>
      <c r="N137" s="63">
        <f t="shared" si="15"/>
        <v>0</v>
      </c>
      <c r="O137" s="63">
        <f t="shared" si="15"/>
        <v>0</v>
      </c>
      <c r="P137" s="63">
        <f t="shared" ref="P137:P200" si="17">L137</f>
        <v>0</v>
      </c>
      <c r="Q137" s="64">
        <f t="shared" ref="Q137:Q200" si="18">P137-R137</f>
        <v>0</v>
      </c>
      <c r="R137" s="64">
        <f t="shared" ref="R137:R200" si="19">H137</f>
        <v>0</v>
      </c>
      <c r="S137" s="70"/>
      <c r="T137" s="67"/>
      <c r="U137" s="67"/>
      <c r="V137" s="67"/>
      <c r="W137" s="67"/>
      <c r="X137" s="67"/>
      <c r="Y137" s="67"/>
      <c r="Z137" s="67"/>
    </row>
    <row r="138" spans="2:26" x14ac:dyDescent="0.25">
      <c r="B138" s="60">
        <v>131</v>
      </c>
      <c r="C138" s="61"/>
      <c r="D138" s="61"/>
      <c r="E138" s="61"/>
      <c r="I138" s="67"/>
      <c r="J138" s="68">
        <v>131</v>
      </c>
      <c r="K138" s="62">
        <f t="shared" si="14"/>
        <v>0</v>
      </c>
      <c r="L138" s="62">
        <f t="shared" si="14"/>
        <v>0</v>
      </c>
      <c r="M138" s="62" t="str">
        <f t="shared" si="16"/>
        <v>87-9(60)</v>
      </c>
      <c r="N138" s="63">
        <f t="shared" si="15"/>
        <v>0</v>
      </c>
      <c r="O138" s="63">
        <f t="shared" si="15"/>
        <v>0</v>
      </c>
      <c r="P138" s="63">
        <f t="shared" si="17"/>
        <v>0</v>
      </c>
      <c r="Q138" s="64">
        <f t="shared" si="18"/>
        <v>0</v>
      </c>
      <c r="R138" s="64">
        <f t="shared" si="19"/>
        <v>0</v>
      </c>
      <c r="S138" s="70"/>
      <c r="T138" s="67"/>
      <c r="U138" s="67"/>
      <c r="V138" s="67"/>
      <c r="W138" s="67"/>
      <c r="X138" s="67"/>
      <c r="Y138" s="67"/>
      <c r="Z138" s="67"/>
    </row>
    <row r="139" spans="2:26" x14ac:dyDescent="0.25">
      <c r="B139" s="60">
        <v>132</v>
      </c>
      <c r="C139" s="61"/>
      <c r="D139" s="61"/>
      <c r="E139" s="61"/>
      <c r="I139" s="67"/>
      <c r="J139" s="68">
        <v>132</v>
      </c>
      <c r="K139" s="62">
        <f t="shared" si="14"/>
        <v>0</v>
      </c>
      <c r="L139" s="62">
        <f t="shared" si="14"/>
        <v>0</v>
      </c>
      <c r="M139" s="62" t="str">
        <f t="shared" si="16"/>
        <v>87-9(60)</v>
      </c>
      <c r="N139" s="63">
        <f t="shared" si="15"/>
        <v>0</v>
      </c>
      <c r="O139" s="63">
        <f t="shared" si="15"/>
        <v>0</v>
      </c>
      <c r="P139" s="63">
        <f t="shared" si="17"/>
        <v>0</v>
      </c>
      <c r="Q139" s="64">
        <f t="shared" si="18"/>
        <v>0</v>
      </c>
      <c r="R139" s="64">
        <f t="shared" si="19"/>
        <v>0</v>
      </c>
      <c r="S139" s="70"/>
      <c r="T139" s="67"/>
      <c r="U139" s="67"/>
      <c r="V139" s="67"/>
      <c r="W139" s="67"/>
      <c r="X139" s="67"/>
      <c r="Y139" s="67"/>
      <c r="Z139" s="67"/>
    </row>
    <row r="140" spans="2:26" x14ac:dyDescent="0.25">
      <c r="B140" s="60">
        <v>133</v>
      </c>
      <c r="C140" s="61"/>
      <c r="D140" s="61"/>
      <c r="E140" s="61"/>
      <c r="I140" s="67"/>
      <c r="J140" s="68">
        <v>133</v>
      </c>
      <c r="K140" s="62">
        <f t="shared" si="14"/>
        <v>0</v>
      </c>
      <c r="L140" s="62">
        <f t="shared" si="14"/>
        <v>0</v>
      </c>
      <c r="M140" s="62" t="str">
        <f t="shared" si="16"/>
        <v>87-9(60)</v>
      </c>
      <c r="N140" s="63">
        <f t="shared" si="15"/>
        <v>0</v>
      </c>
      <c r="O140" s="63">
        <f t="shared" si="15"/>
        <v>0</v>
      </c>
      <c r="P140" s="63">
        <f t="shared" si="17"/>
        <v>0</v>
      </c>
      <c r="Q140" s="64">
        <f t="shared" si="18"/>
        <v>0</v>
      </c>
      <c r="R140" s="64">
        <f t="shared" si="19"/>
        <v>0</v>
      </c>
      <c r="S140" s="70"/>
      <c r="T140" s="67"/>
      <c r="U140" s="67"/>
      <c r="V140" s="67"/>
      <c r="W140" s="67"/>
      <c r="X140" s="67"/>
      <c r="Y140" s="67"/>
      <c r="Z140" s="67"/>
    </row>
    <row r="141" spans="2:26" x14ac:dyDescent="0.25">
      <c r="B141" s="60">
        <v>134</v>
      </c>
      <c r="C141" s="61"/>
      <c r="D141" s="61"/>
      <c r="E141" s="61"/>
      <c r="I141" s="67"/>
      <c r="J141" s="68">
        <v>134</v>
      </c>
      <c r="K141" s="62">
        <f t="shared" si="14"/>
        <v>0</v>
      </c>
      <c r="L141" s="62">
        <f t="shared" si="14"/>
        <v>0</v>
      </c>
      <c r="M141" s="62" t="str">
        <f t="shared" si="16"/>
        <v>87-9(60)</v>
      </c>
      <c r="N141" s="63">
        <f t="shared" si="15"/>
        <v>0</v>
      </c>
      <c r="O141" s="63">
        <f t="shared" si="15"/>
        <v>0</v>
      </c>
      <c r="P141" s="63">
        <f t="shared" si="17"/>
        <v>0</v>
      </c>
      <c r="Q141" s="64">
        <f t="shared" si="18"/>
        <v>0</v>
      </c>
      <c r="R141" s="64">
        <f t="shared" si="19"/>
        <v>0</v>
      </c>
      <c r="S141" s="70"/>
      <c r="T141" s="67"/>
      <c r="U141" s="67"/>
      <c r="V141" s="67"/>
      <c r="W141" s="67"/>
      <c r="X141" s="67"/>
      <c r="Y141" s="67"/>
      <c r="Z141" s="67"/>
    </row>
    <row r="142" spans="2:26" x14ac:dyDescent="0.25">
      <c r="B142" s="60">
        <v>135</v>
      </c>
      <c r="C142" s="61"/>
      <c r="D142" s="61"/>
      <c r="E142" s="61"/>
      <c r="J142" s="68">
        <v>135</v>
      </c>
      <c r="K142" s="62">
        <f t="shared" si="14"/>
        <v>0</v>
      </c>
      <c r="L142" s="62">
        <f t="shared" si="14"/>
        <v>0</v>
      </c>
      <c r="M142" s="62" t="str">
        <f t="shared" si="16"/>
        <v>87-9(60)</v>
      </c>
      <c r="N142" s="63">
        <f t="shared" si="15"/>
        <v>0</v>
      </c>
      <c r="O142" s="63">
        <f t="shared" si="15"/>
        <v>0</v>
      </c>
      <c r="P142" s="63">
        <f t="shared" si="17"/>
        <v>0</v>
      </c>
      <c r="Q142" s="64">
        <f t="shared" si="18"/>
        <v>0</v>
      </c>
      <c r="R142" s="64">
        <f t="shared" si="19"/>
        <v>0</v>
      </c>
      <c r="S142" s="70"/>
    </row>
    <row r="143" spans="2:26" x14ac:dyDescent="0.25">
      <c r="B143" s="60">
        <v>136</v>
      </c>
      <c r="C143" s="61"/>
      <c r="D143" s="61"/>
      <c r="E143" s="61"/>
      <c r="J143" s="68">
        <v>136</v>
      </c>
      <c r="K143" s="62">
        <f t="shared" si="14"/>
        <v>0</v>
      </c>
      <c r="L143" s="62">
        <f t="shared" si="14"/>
        <v>0</v>
      </c>
      <c r="M143" s="62" t="str">
        <f t="shared" si="16"/>
        <v>87-9(60)</v>
      </c>
      <c r="N143" s="63">
        <f t="shared" si="15"/>
        <v>0</v>
      </c>
      <c r="O143" s="63">
        <f t="shared" si="15"/>
        <v>0</v>
      </c>
      <c r="P143" s="63">
        <f t="shared" si="17"/>
        <v>0</v>
      </c>
      <c r="Q143" s="64">
        <f t="shared" si="18"/>
        <v>0</v>
      </c>
      <c r="R143" s="64">
        <f t="shared" si="19"/>
        <v>0</v>
      </c>
      <c r="S143" s="70"/>
    </row>
    <row r="144" spans="2:26" x14ac:dyDescent="0.25">
      <c r="B144" s="60">
        <v>137</v>
      </c>
      <c r="C144" s="61"/>
      <c r="D144" s="61"/>
      <c r="E144" s="61"/>
      <c r="J144" s="68">
        <v>137</v>
      </c>
      <c r="K144" s="62">
        <f t="shared" si="14"/>
        <v>0</v>
      </c>
      <c r="L144" s="62">
        <f t="shared" si="14"/>
        <v>0</v>
      </c>
      <c r="M144" s="62" t="str">
        <f t="shared" si="16"/>
        <v>87-9(60)</v>
      </c>
      <c r="N144" s="63">
        <f t="shared" si="15"/>
        <v>0</v>
      </c>
      <c r="O144" s="63">
        <f t="shared" si="15"/>
        <v>0</v>
      </c>
      <c r="P144" s="63">
        <f t="shared" si="17"/>
        <v>0</v>
      </c>
      <c r="Q144" s="64">
        <f t="shared" si="18"/>
        <v>0</v>
      </c>
      <c r="R144" s="64">
        <f t="shared" si="19"/>
        <v>0</v>
      </c>
      <c r="S144" s="70"/>
    </row>
    <row r="145" spans="2:19" x14ac:dyDescent="0.25">
      <c r="B145" s="60">
        <v>138</v>
      </c>
      <c r="C145" s="61"/>
      <c r="D145" s="61"/>
      <c r="E145" s="61"/>
      <c r="J145" s="68">
        <v>138</v>
      </c>
      <c r="K145" s="62">
        <f t="shared" si="14"/>
        <v>0</v>
      </c>
      <c r="L145" s="62">
        <f t="shared" si="14"/>
        <v>0</v>
      </c>
      <c r="M145" s="62" t="str">
        <f t="shared" si="16"/>
        <v>87-9(60)</v>
      </c>
      <c r="N145" s="63">
        <f t="shared" si="15"/>
        <v>0</v>
      </c>
      <c r="O145" s="63">
        <f t="shared" si="15"/>
        <v>0</v>
      </c>
      <c r="P145" s="63">
        <f t="shared" si="17"/>
        <v>0</v>
      </c>
      <c r="Q145" s="64">
        <f t="shared" si="18"/>
        <v>0</v>
      </c>
      <c r="R145" s="64">
        <f t="shared" si="19"/>
        <v>0</v>
      </c>
      <c r="S145" s="70"/>
    </row>
    <row r="146" spans="2:19" x14ac:dyDescent="0.25">
      <c r="B146" s="60">
        <v>139</v>
      </c>
      <c r="C146" s="61"/>
      <c r="D146" s="61"/>
      <c r="E146" s="61"/>
      <c r="J146" s="68">
        <v>139</v>
      </c>
      <c r="K146" s="62">
        <f t="shared" si="14"/>
        <v>0</v>
      </c>
      <c r="L146" s="62">
        <f t="shared" si="14"/>
        <v>0</v>
      </c>
      <c r="M146" s="62" t="str">
        <f t="shared" si="16"/>
        <v>87-9(60)</v>
      </c>
      <c r="N146" s="63">
        <f t="shared" si="15"/>
        <v>0</v>
      </c>
      <c r="O146" s="63">
        <f t="shared" si="15"/>
        <v>0</v>
      </c>
      <c r="P146" s="63">
        <f t="shared" si="17"/>
        <v>0</v>
      </c>
      <c r="Q146" s="64">
        <f t="shared" si="18"/>
        <v>0</v>
      </c>
      <c r="R146" s="64">
        <f t="shared" si="19"/>
        <v>0</v>
      </c>
      <c r="S146" s="70"/>
    </row>
    <row r="147" spans="2:19" x14ac:dyDescent="0.25">
      <c r="B147" s="60">
        <v>140</v>
      </c>
      <c r="C147" s="61"/>
      <c r="D147" s="61"/>
      <c r="E147" s="61"/>
      <c r="J147" s="68">
        <v>140</v>
      </c>
      <c r="K147" s="62">
        <f t="shared" si="14"/>
        <v>0</v>
      </c>
      <c r="L147" s="62">
        <f t="shared" si="14"/>
        <v>0</v>
      </c>
      <c r="M147" s="62" t="str">
        <f t="shared" si="16"/>
        <v>87-9(60)</v>
      </c>
      <c r="N147" s="63">
        <f t="shared" si="15"/>
        <v>0</v>
      </c>
      <c r="O147" s="63">
        <f t="shared" si="15"/>
        <v>0</v>
      </c>
      <c r="P147" s="63">
        <f t="shared" si="17"/>
        <v>0</v>
      </c>
      <c r="Q147" s="64">
        <f t="shared" si="18"/>
        <v>0</v>
      </c>
      <c r="R147" s="64">
        <f t="shared" si="19"/>
        <v>0</v>
      </c>
      <c r="S147" s="70"/>
    </row>
    <row r="148" spans="2:19" x14ac:dyDescent="0.25">
      <c r="B148" s="60">
        <v>141</v>
      </c>
      <c r="C148" s="61"/>
      <c r="D148" s="61"/>
      <c r="E148" s="61"/>
      <c r="J148" s="68">
        <v>141</v>
      </c>
      <c r="K148" s="62">
        <f t="shared" si="14"/>
        <v>0</v>
      </c>
      <c r="L148" s="62">
        <f t="shared" si="14"/>
        <v>0</v>
      </c>
      <c r="M148" s="62" t="str">
        <f t="shared" si="16"/>
        <v>87-9(60)</v>
      </c>
      <c r="N148" s="63">
        <f t="shared" si="15"/>
        <v>0</v>
      </c>
      <c r="O148" s="63">
        <f t="shared" si="15"/>
        <v>0</v>
      </c>
      <c r="P148" s="63">
        <f t="shared" si="17"/>
        <v>0</v>
      </c>
      <c r="Q148" s="64">
        <f t="shared" si="18"/>
        <v>0</v>
      </c>
      <c r="R148" s="64">
        <f t="shared" si="19"/>
        <v>0</v>
      </c>
      <c r="S148" s="70"/>
    </row>
    <row r="149" spans="2:19" x14ac:dyDescent="0.25">
      <c r="B149" s="60">
        <v>142</v>
      </c>
      <c r="C149" s="61"/>
      <c r="D149" s="61"/>
      <c r="E149" s="61"/>
      <c r="J149" s="68">
        <v>142</v>
      </c>
      <c r="K149" s="62">
        <f t="shared" si="14"/>
        <v>0</v>
      </c>
      <c r="L149" s="62">
        <f t="shared" si="14"/>
        <v>0</v>
      </c>
      <c r="M149" s="62" t="str">
        <f t="shared" si="16"/>
        <v>87-9(60)</v>
      </c>
      <c r="N149" s="63">
        <f t="shared" si="15"/>
        <v>0</v>
      </c>
      <c r="O149" s="63">
        <f t="shared" si="15"/>
        <v>0</v>
      </c>
      <c r="P149" s="63">
        <f t="shared" si="17"/>
        <v>0</v>
      </c>
      <c r="Q149" s="64">
        <f t="shared" si="18"/>
        <v>0</v>
      </c>
      <c r="R149" s="64">
        <f t="shared" si="19"/>
        <v>0</v>
      </c>
      <c r="S149" s="70"/>
    </row>
    <row r="150" spans="2:19" x14ac:dyDescent="0.25">
      <c r="B150" s="60">
        <v>143</v>
      </c>
      <c r="C150" s="61"/>
      <c r="D150" s="61"/>
      <c r="E150" s="61"/>
      <c r="J150" s="68">
        <v>143</v>
      </c>
      <c r="K150" s="62">
        <f t="shared" si="14"/>
        <v>0</v>
      </c>
      <c r="L150" s="62">
        <f t="shared" si="14"/>
        <v>0</v>
      </c>
      <c r="M150" s="62" t="str">
        <f t="shared" si="16"/>
        <v>87-9(60)</v>
      </c>
      <c r="N150" s="63">
        <f t="shared" si="15"/>
        <v>0</v>
      </c>
      <c r="O150" s="63">
        <f t="shared" si="15"/>
        <v>0</v>
      </c>
      <c r="P150" s="63">
        <f t="shared" si="17"/>
        <v>0</v>
      </c>
      <c r="Q150" s="64">
        <f t="shared" si="18"/>
        <v>0</v>
      </c>
      <c r="R150" s="64">
        <f t="shared" si="19"/>
        <v>0</v>
      </c>
      <c r="S150" s="70"/>
    </row>
    <row r="151" spans="2:19" x14ac:dyDescent="0.25">
      <c r="B151" s="60">
        <v>144</v>
      </c>
      <c r="C151" s="61"/>
      <c r="D151" s="61"/>
      <c r="E151" s="61"/>
      <c r="J151" s="68">
        <v>144</v>
      </c>
      <c r="K151" s="62">
        <f t="shared" si="14"/>
        <v>0</v>
      </c>
      <c r="L151" s="62">
        <f t="shared" si="14"/>
        <v>0</v>
      </c>
      <c r="M151" s="62" t="str">
        <f t="shared" si="16"/>
        <v>87-9(60)</v>
      </c>
      <c r="N151" s="63">
        <f t="shared" si="15"/>
        <v>0</v>
      </c>
      <c r="O151" s="63">
        <f t="shared" si="15"/>
        <v>0</v>
      </c>
      <c r="P151" s="63">
        <f t="shared" si="17"/>
        <v>0</v>
      </c>
      <c r="Q151" s="64">
        <f t="shared" si="18"/>
        <v>0</v>
      </c>
      <c r="R151" s="64">
        <f t="shared" si="19"/>
        <v>0</v>
      </c>
      <c r="S151" s="70"/>
    </row>
    <row r="152" spans="2:19" x14ac:dyDescent="0.25">
      <c r="B152" s="60">
        <v>145</v>
      </c>
      <c r="C152" s="61"/>
      <c r="D152" s="61"/>
      <c r="E152" s="61"/>
      <c r="J152" s="68">
        <v>145</v>
      </c>
      <c r="K152" s="62">
        <f t="shared" si="14"/>
        <v>0</v>
      </c>
      <c r="L152" s="62">
        <f t="shared" si="14"/>
        <v>0</v>
      </c>
      <c r="M152" s="62" t="str">
        <f t="shared" si="16"/>
        <v>87-9(60)</v>
      </c>
      <c r="N152" s="63">
        <f t="shared" si="15"/>
        <v>0</v>
      </c>
      <c r="O152" s="63">
        <f t="shared" si="15"/>
        <v>0</v>
      </c>
      <c r="P152" s="63">
        <f t="shared" si="17"/>
        <v>0</v>
      </c>
      <c r="Q152" s="64">
        <f t="shared" si="18"/>
        <v>0</v>
      </c>
      <c r="R152" s="64">
        <f t="shared" si="19"/>
        <v>0</v>
      </c>
      <c r="S152" s="70"/>
    </row>
    <row r="153" spans="2:19" x14ac:dyDescent="0.25">
      <c r="B153" s="60">
        <v>146</v>
      </c>
      <c r="C153" s="61"/>
      <c r="D153" s="61"/>
      <c r="E153" s="61"/>
      <c r="J153" s="68">
        <v>146</v>
      </c>
      <c r="K153" s="62">
        <f t="shared" si="14"/>
        <v>0</v>
      </c>
      <c r="L153" s="62">
        <f t="shared" si="14"/>
        <v>0</v>
      </c>
      <c r="M153" s="62" t="str">
        <f t="shared" si="16"/>
        <v>87-9(60)</v>
      </c>
      <c r="N153" s="63">
        <f t="shared" si="15"/>
        <v>0</v>
      </c>
      <c r="O153" s="63">
        <f t="shared" si="15"/>
        <v>0</v>
      </c>
      <c r="P153" s="63">
        <f t="shared" si="17"/>
        <v>0</v>
      </c>
      <c r="Q153" s="64">
        <f t="shared" si="18"/>
        <v>0</v>
      </c>
      <c r="R153" s="64">
        <f t="shared" si="19"/>
        <v>0</v>
      </c>
      <c r="S153" s="70"/>
    </row>
    <row r="154" spans="2:19" x14ac:dyDescent="0.25">
      <c r="B154" s="60">
        <v>147</v>
      </c>
      <c r="C154" s="61"/>
      <c r="D154" s="61"/>
      <c r="E154" s="61"/>
      <c r="J154" s="68">
        <v>147</v>
      </c>
      <c r="K154" s="62">
        <f t="shared" si="14"/>
        <v>0</v>
      </c>
      <c r="L154" s="62">
        <f t="shared" si="14"/>
        <v>0</v>
      </c>
      <c r="M154" s="62" t="str">
        <f t="shared" si="16"/>
        <v>87-9(60)</v>
      </c>
      <c r="N154" s="63">
        <f t="shared" si="15"/>
        <v>0</v>
      </c>
      <c r="O154" s="63">
        <f t="shared" si="15"/>
        <v>0</v>
      </c>
      <c r="P154" s="63">
        <f t="shared" si="17"/>
        <v>0</v>
      </c>
      <c r="Q154" s="64">
        <f t="shared" si="18"/>
        <v>0</v>
      </c>
      <c r="R154" s="64">
        <f t="shared" si="19"/>
        <v>0</v>
      </c>
      <c r="S154" s="70"/>
    </row>
    <row r="155" spans="2:19" x14ac:dyDescent="0.25">
      <c r="B155" s="60">
        <v>148</v>
      </c>
      <c r="C155" s="61"/>
      <c r="D155" s="61"/>
      <c r="E155" s="61"/>
      <c r="J155" s="68">
        <v>148</v>
      </c>
      <c r="K155" s="62">
        <f t="shared" si="14"/>
        <v>0</v>
      </c>
      <c r="L155" s="62">
        <f t="shared" si="14"/>
        <v>0</v>
      </c>
      <c r="M155" s="62" t="str">
        <f t="shared" si="16"/>
        <v>87-9(60)</v>
      </c>
      <c r="N155" s="63">
        <f t="shared" si="15"/>
        <v>0</v>
      </c>
      <c r="O155" s="63">
        <f t="shared" si="15"/>
        <v>0</v>
      </c>
      <c r="P155" s="63">
        <f t="shared" si="17"/>
        <v>0</v>
      </c>
      <c r="Q155" s="64">
        <f t="shared" si="18"/>
        <v>0</v>
      </c>
      <c r="R155" s="64">
        <f t="shared" si="19"/>
        <v>0</v>
      </c>
      <c r="S155" s="70"/>
    </row>
    <row r="156" spans="2:19" x14ac:dyDescent="0.25">
      <c r="B156" s="60">
        <v>149</v>
      </c>
      <c r="C156" s="61"/>
      <c r="D156" s="61"/>
      <c r="E156" s="61"/>
      <c r="J156" s="68">
        <v>149</v>
      </c>
      <c r="K156" s="62">
        <f t="shared" si="14"/>
        <v>0</v>
      </c>
      <c r="L156" s="62">
        <f t="shared" si="14"/>
        <v>0</v>
      </c>
      <c r="M156" s="62" t="str">
        <f t="shared" si="16"/>
        <v>87-9(60)</v>
      </c>
      <c r="N156" s="63">
        <f t="shared" si="15"/>
        <v>0</v>
      </c>
      <c r="O156" s="63">
        <f t="shared" si="15"/>
        <v>0</v>
      </c>
      <c r="P156" s="63">
        <f t="shared" si="17"/>
        <v>0</v>
      </c>
      <c r="Q156" s="64">
        <f t="shared" si="18"/>
        <v>0</v>
      </c>
      <c r="R156" s="64">
        <f t="shared" si="19"/>
        <v>0</v>
      </c>
      <c r="S156" s="70"/>
    </row>
    <row r="157" spans="2:19" x14ac:dyDescent="0.25">
      <c r="B157" s="60">
        <v>150</v>
      </c>
      <c r="C157" s="61"/>
      <c r="D157" s="61"/>
      <c r="E157" s="61"/>
      <c r="J157" s="68">
        <v>150</v>
      </c>
      <c r="K157" s="62">
        <f t="shared" si="14"/>
        <v>0</v>
      </c>
      <c r="L157" s="62">
        <f t="shared" si="14"/>
        <v>0</v>
      </c>
      <c r="M157" s="62" t="str">
        <f t="shared" si="16"/>
        <v>87-9(60)</v>
      </c>
      <c r="N157" s="63">
        <f t="shared" si="15"/>
        <v>0</v>
      </c>
      <c r="O157" s="63">
        <f t="shared" si="15"/>
        <v>0</v>
      </c>
      <c r="P157" s="63">
        <f t="shared" si="17"/>
        <v>0</v>
      </c>
      <c r="Q157" s="64">
        <f t="shared" si="18"/>
        <v>0</v>
      </c>
      <c r="R157" s="64">
        <f t="shared" si="19"/>
        <v>0</v>
      </c>
      <c r="S157" s="70"/>
    </row>
    <row r="158" spans="2:19" x14ac:dyDescent="0.25">
      <c r="B158" s="60">
        <v>151</v>
      </c>
      <c r="C158" s="61"/>
      <c r="D158" s="61"/>
      <c r="E158" s="61"/>
      <c r="J158" s="68">
        <v>151</v>
      </c>
      <c r="K158" s="62">
        <f t="shared" si="14"/>
        <v>0</v>
      </c>
      <c r="L158" s="62">
        <f t="shared" si="14"/>
        <v>0</v>
      </c>
      <c r="M158" s="62" t="str">
        <f t="shared" si="16"/>
        <v>87-9(60)</v>
      </c>
      <c r="N158" s="63">
        <f t="shared" si="15"/>
        <v>0</v>
      </c>
      <c r="O158" s="63">
        <f t="shared" si="15"/>
        <v>0</v>
      </c>
      <c r="P158" s="63">
        <f t="shared" si="17"/>
        <v>0</v>
      </c>
      <c r="Q158" s="64">
        <f t="shared" si="18"/>
        <v>0</v>
      </c>
      <c r="R158" s="64">
        <f t="shared" si="19"/>
        <v>0</v>
      </c>
      <c r="S158" s="70"/>
    </row>
    <row r="159" spans="2:19" x14ac:dyDescent="0.25">
      <c r="B159" s="60">
        <v>152</v>
      </c>
      <c r="C159" s="61"/>
      <c r="D159" s="61"/>
      <c r="E159" s="61"/>
      <c r="J159" s="68">
        <v>152</v>
      </c>
      <c r="K159" s="62">
        <f t="shared" si="14"/>
        <v>0</v>
      </c>
      <c r="L159" s="62">
        <f t="shared" si="14"/>
        <v>0</v>
      </c>
      <c r="M159" s="62" t="str">
        <f t="shared" si="16"/>
        <v>87-9(60)</v>
      </c>
      <c r="N159" s="63">
        <f t="shared" si="15"/>
        <v>0</v>
      </c>
      <c r="O159" s="63">
        <f t="shared" si="15"/>
        <v>0</v>
      </c>
      <c r="P159" s="63">
        <f t="shared" si="17"/>
        <v>0</v>
      </c>
      <c r="Q159" s="64">
        <f t="shared" si="18"/>
        <v>0</v>
      </c>
      <c r="R159" s="64">
        <f t="shared" si="19"/>
        <v>0</v>
      </c>
      <c r="S159" s="70"/>
    </row>
    <row r="160" spans="2:19" x14ac:dyDescent="0.25">
      <c r="B160" s="60">
        <v>153</v>
      </c>
      <c r="C160" s="61"/>
      <c r="D160" s="61"/>
      <c r="E160" s="61"/>
      <c r="J160" s="68">
        <v>153</v>
      </c>
      <c r="K160" s="62">
        <f t="shared" si="14"/>
        <v>0</v>
      </c>
      <c r="L160" s="62">
        <f t="shared" si="14"/>
        <v>0</v>
      </c>
      <c r="M160" s="62" t="str">
        <f t="shared" si="16"/>
        <v>87-9(60)</v>
      </c>
      <c r="N160" s="63">
        <f t="shared" si="15"/>
        <v>0</v>
      </c>
      <c r="O160" s="63">
        <f t="shared" si="15"/>
        <v>0</v>
      </c>
      <c r="P160" s="63">
        <f t="shared" si="17"/>
        <v>0</v>
      </c>
      <c r="Q160" s="64">
        <f t="shared" si="18"/>
        <v>0</v>
      </c>
      <c r="R160" s="64">
        <f t="shared" si="19"/>
        <v>0</v>
      </c>
      <c r="S160" s="70"/>
    </row>
    <row r="161" spans="2:19" x14ac:dyDescent="0.25">
      <c r="B161" s="60">
        <v>154</v>
      </c>
      <c r="C161" s="61"/>
      <c r="D161" s="61"/>
      <c r="E161" s="61"/>
      <c r="J161" s="68">
        <v>154</v>
      </c>
      <c r="K161" s="62">
        <f t="shared" si="14"/>
        <v>0</v>
      </c>
      <c r="L161" s="62">
        <f t="shared" si="14"/>
        <v>0</v>
      </c>
      <c r="M161" s="62" t="str">
        <f t="shared" si="16"/>
        <v>87-9(60)</v>
      </c>
      <c r="N161" s="63">
        <f t="shared" si="15"/>
        <v>0</v>
      </c>
      <c r="O161" s="63">
        <f t="shared" si="15"/>
        <v>0</v>
      </c>
      <c r="P161" s="63">
        <f t="shared" si="17"/>
        <v>0</v>
      </c>
      <c r="Q161" s="64">
        <f t="shared" si="18"/>
        <v>0</v>
      </c>
      <c r="R161" s="64">
        <f t="shared" si="19"/>
        <v>0</v>
      </c>
      <c r="S161" s="70"/>
    </row>
    <row r="162" spans="2:19" x14ac:dyDescent="0.25">
      <c r="B162" s="60">
        <v>155</v>
      </c>
      <c r="C162" s="61"/>
      <c r="D162" s="61"/>
      <c r="E162" s="61"/>
      <c r="J162" s="68">
        <v>155</v>
      </c>
      <c r="K162" s="62">
        <f t="shared" si="14"/>
        <v>0</v>
      </c>
      <c r="L162" s="62">
        <f t="shared" si="14"/>
        <v>0</v>
      </c>
      <c r="M162" s="62" t="str">
        <f t="shared" si="16"/>
        <v>87-9(60)</v>
      </c>
      <c r="N162" s="63">
        <f t="shared" si="15"/>
        <v>0</v>
      </c>
      <c r="O162" s="63">
        <f t="shared" si="15"/>
        <v>0</v>
      </c>
      <c r="P162" s="63">
        <f t="shared" si="17"/>
        <v>0</v>
      </c>
      <c r="Q162" s="64">
        <f t="shared" si="18"/>
        <v>0</v>
      </c>
      <c r="R162" s="64">
        <f t="shared" si="19"/>
        <v>0</v>
      </c>
      <c r="S162" s="70"/>
    </row>
    <row r="163" spans="2:19" x14ac:dyDescent="0.25">
      <c r="B163" s="60">
        <v>156</v>
      </c>
      <c r="C163" s="61"/>
      <c r="D163" s="61"/>
      <c r="E163" s="61"/>
      <c r="J163" s="68">
        <v>156</v>
      </c>
      <c r="K163" s="62">
        <f t="shared" si="14"/>
        <v>0</v>
      </c>
      <c r="L163" s="62">
        <f t="shared" si="14"/>
        <v>0</v>
      </c>
      <c r="M163" s="62" t="str">
        <f t="shared" si="16"/>
        <v>87-9(60)</v>
      </c>
      <c r="N163" s="63">
        <f t="shared" si="15"/>
        <v>0</v>
      </c>
      <c r="O163" s="63">
        <f t="shared" si="15"/>
        <v>0</v>
      </c>
      <c r="P163" s="63">
        <f t="shared" si="17"/>
        <v>0</v>
      </c>
      <c r="Q163" s="64">
        <f t="shared" si="18"/>
        <v>0</v>
      </c>
      <c r="R163" s="64">
        <f t="shared" si="19"/>
        <v>0</v>
      </c>
      <c r="S163" s="70"/>
    </row>
    <row r="164" spans="2:19" x14ac:dyDescent="0.25">
      <c r="B164" s="60">
        <v>157</v>
      </c>
      <c r="C164" s="61"/>
      <c r="D164" s="61"/>
      <c r="E164" s="61"/>
      <c r="J164" s="68">
        <v>157</v>
      </c>
      <c r="K164" s="62">
        <f t="shared" si="14"/>
        <v>0</v>
      </c>
      <c r="L164" s="62">
        <f t="shared" si="14"/>
        <v>0</v>
      </c>
      <c r="M164" s="62" t="str">
        <f t="shared" si="16"/>
        <v>87-9(60)</v>
      </c>
      <c r="N164" s="63">
        <f t="shared" si="15"/>
        <v>0</v>
      </c>
      <c r="O164" s="63">
        <f t="shared" si="15"/>
        <v>0</v>
      </c>
      <c r="P164" s="63">
        <f t="shared" si="17"/>
        <v>0</v>
      </c>
      <c r="Q164" s="64">
        <f t="shared" si="18"/>
        <v>0</v>
      </c>
      <c r="R164" s="64">
        <f t="shared" si="19"/>
        <v>0</v>
      </c>
      <c r="S164" s="70"/>
    </row>
    <row r="165" spans="2:19" x14ac:dyDescent="0.25">
      <c r="B165" s="60">
        <v>158</v>
      </c>
      <c r="C165" s="61"/>
      <c r="D165" s="61"/>
      <c r="E165" s="61"/>
      <c r="J165" s="68">
        <v>158</v>
      </c>
      <c r="K165" s="62">
        <f t="shared" si="14"/>
        <v>0</v>
      </c>
      <c r="L165" s="62">
        <f t="shared" si="14"/>
        <v>0</v>
      </c>
      <c r="M165" s="62" t="str">
        <f t="shared" si="16"/>
        <v>87-9(60)</v>
      </c>
      <c r="N165" s="63">
        <f t="shared" si="15"/>
        <v>0</v>
      </c>
      <c r="O165" s="63">
        <f t="shared" si="15"/>
        <v>0</v>
      </c>
      <c r="P165" s="63">
        <f t="shared" si="17"/>
        <v>0</v>
      </c>
      <c r="Q165" s="64">
        <f t="shared" si="18"/>
        <v>0</v>
      </c>
      <c r="R165" s="64">
        <f t="shared" si="19"/>
        <v>0</v>
      </c>
      <c r="S165" s="70"/>
    </row>
    <row r="166" spans="2:19" x14ac:dyDescent="0.25">
      <c r="B166" s="60">
        <v>159</v>
      </c>
      <c r="C166" s="61"/>
      <c r="D166" s="61"/>
      <c r="E166" s="61"/>
      <c r="J166" s="68">
        <v>159</v>
      </c>
      <c r="K166" s="62">
        <f t="shared" si="14"/>
        <v>0</v>
      </c>
      <c r="L166" s="62">
        <f t="shared" si="14"/>
        <v>0</v>
      </c>
      <c r="M166" s="62" t="str">
        <f t="shared" si="16"/>
        <v>87-9(60)</v>
      </c>
      <c r="N166" s="63">
        <f t="shared" si="15"/>
        <v>0</v>
      </c>
      <c r="O166" s="63">
        <f t="shared" si="15"/>
        <v>0</v>
      </c>
      <c r="P166" s="63">
        <f t="shared" si="17"/>
        <v>0</v>
      </c>
      <c r="Q166" s="64">
        <f t="shared" si="18"/>
        <v>0</v>
      </c>
      <c r="R166" s="64">
        <f t="shared" si="19"/>
        <v>0</v>
      </c>
      <c r="S166" s="70"/>
    </row>
    <row r="167" spans="2:19" x14ac:dyDescent="0.25">
      <c r="B167" s="60">
        <v>160</v>
      </c>
      <c r="C167" s="61"/>
      <c r="D167" s="61"/>
      <c r="E167" s="61"/>
      <c r="J167" s="68">
        <v>160</v>
      </c>
      <c r="K167" s="62">
        <f t="shared" si="14"/>
        <v>0</v>
      </c>
      <c r="L167" s="62">
        <f t="shared" si="14"/>
        <v>0</v>
      </c>
      <c r="M167" s="62" t="str">
        <f t="shared" si="16"/>
        <v>87-9(60)</v>
      </c>
      <c r="N167" s="63">
        <f t="shared" si="15"/>
        <v>0</v>
      </c>
      <c r="O167" s="63">
        <f t="shared" si="15"/>
        <v>0</v>
      </c>
      <c r="P167" s="63">
        <f t="shared" si="17"/>
        <v>0</v>
      </c>
      <c r="Q167" s="64">
        <f t="shared" si="18"/>
        <v>0</v>
      </c>
      <c r="R167" s="64">
        <f t="shared" si="19"/>
        <v>0</v>
      </c>
      <c r="S167" s="70"/>
    </row>
    <row r="168" spans="2:19" x14ac:dyDescent="0.25">
      <c r="B168" s="60">
        <v>161</v>
      </c>
      <c r="C168" s="61"/>
      <c r="D168" s="61"/>
      <c r="E168" s="61"/>
      <c r="J168" s="68">
        <v>161</v>
      </c>
      <c r="K168" s="62">
        <f t="shared" si="14"/>
        <v>0</v>
      </c>
      <c r="L168" s="62">
        <f t="shared" si="14"/>
        <v>0</v>
      </c>
      <c r="M168" s="62" t="str">
        <f t="shared" si="16"/>
        <v>87-9(60)</v>
      </c>
      <c r="N168" s="63">
        <f t="shared" si="15"/>
        <v>0</v>
      </c>
      <c r="O168" s="63">
        <f t="shared" si="15"/>
        <v>0</v>
      </c>
      <c r="P168" s="63">
        <f t="shared" si="17"/>
        <v>0</v>
      </c>
      <c r="Q168" s="64">
        <f t="shared" si="18"/>
        <v>0</v>
      </c>
      <c r="R168" s="64">
        <f t="shared" si="19"/>
        <v>0</v>
      </c>
      <c r="S168" s="70"/>
    </row>
    <row r="169" spans="2:19" x14ac:dyDescent="0.25">
      <c r="B169" s="60">
        <v>162</v>
      </c>
      <c r="C169" s="61"/>
      <c r="D169" s="61"/>
      <c r="E169" s="61"/>
      <c r="J169" s="68">
        <v>162</v>
      </c>
      <c r="K169" s="62">
        <f t="shared" si="14"/>
        <v>0</v>
      </c>
      <c r="L169" s="62">
        <f t="shared" si="14"/>
        <v>0</v>
      </c>
      <c r="M169" s="62" t="str">
        <f t="shared" si="16"/>
        <v>87-9(60)</v>
      </c>
      <c r="N169" s="63">
        <f t="shared" si="15"/>
        <v>0</v>
      </c>
      <c r="O169" s="63">
        <f t="shared" si="15"/>
        <v>0</v>
      </c>
      <c r="P169" s="63">
        <f t="shared" si="17"/>
        <v>0</v>
      </c>
      <c r="Q169" s="64">
        <f t="shared" si="18"/>
        <v>0</v>
      </c>
      <c r="R169" s="64">
        <f t="shared" si="19"/>
        <v>0</v>
      </c>
      <c r="S169" s="70"/>
    </row>
    <row r="170" spans="2:19" x14ac:dyDescent="0.25">
      <c r="B170" s="60">
        <v>163</v>
      </c>
      <c r="C170" s="61"/>
      <c r="D170" s="61"/>
      <c r="E170" s="61"/>
      <c r="J170" s="68">
        <v>163</v>
      </c>
      <c r="K170" s="62">
        <f t="shared" si="14"/>
        <v>0</v>
      </c>
      <c r="L170" s="62">
        <f t="shared" si="14"/>
        <v>0</v>
      </c>
      <c r="M170" s="62" t="str">
        <f t="shared" si="16"/>
        <v>87-9(60)</v>
      </c>
      <c r="N170" s="63">
        <f t="shared" si="15"/>
        <v>0</v>
      </c>
      <c r="O170" s="63">
        <f t="shared" si="15"/>
        <v>0</v>
      </c>
      <c r="P170" s="63">
        <f t="shared" si="17"/>
        <v>0</v>
      </c>
      <c r="Q170" s="64">
        <f t="shared" si="18"/>
        <v>0</v>
      </c>
      <c r="R170" s="64">
        <f t="shared" si="19"/>
        <v>0</v>
      </c>
      <c r="S170" s="70"/>
    </row>
    <row r="171" spans="2:19" x14ac:dyDescent="0.25">
      <c r="B171" s="60">
        <v>164</v>
      </c>
      <c r="C171" s="61"/>
      <c r="D171" s="61"/>
      <c r="E171" s="61"/>
      <c r="J171" s="68">
        <v>164</v>
      </c>
      <c r="K171" s="62">
        <f t="shared" si="14"/>
        <v>0</v>
      </c>
      <c r="L171" s="62">
        <f t="shared" si="14"/>
        <v>0</v>
      </c>
      <c r="M171" s="62" t="str">
        <f t="shared" si="16"/>
        <v>87-9(60)</v>
      </c>
      <c r="N171" s="63">
        <f t="shared" si="15"/>
        <v>0</v>
      </c>
      <c r="O171" s="63">
        <f t="shared" si="15"/>
        <v>0</v>
      </c>
      <c r="P171" s="63">
        <f t="shared" si="17"/>
        <v>0</v>
      </c>
      <c r="Q171" s="64">
        <f t="shared" si="18"/>
        <v>0</v>
      </c>
      <c r="R171" s="64">
        <f t="shared" si="19"/>
        <v>0</v>
      </c>
      <c r="S171" s="70"/>
    </row>
    <row r="172" spans="2:19" x14ac:dyDescent="0.25">
      <c r="B172" s="60">
        <v>165</v>
      </c>
      <c r="C172" s="61"/>
      <c r="D172" s="61"/>
      <c r="E172" s="61"/>
      <c r="J172" s="68">
        <v>165</v>
      </c>
      <c r="K172" s="62">
        <f t="shared" si="14"/>
        <v>0</v>
      </c>
      <c r="L172" s="62">
        <f t="shared" si="14"/>
        <v>0</v>
      </c>
      <c r="M172" s="62" t="str">
        <f t="shared" si="16"/>
        <v>87-9(60)</v>
      </c>
      <c r="N172" s="63">
        <f t="shared" si="15"/>
        <v>0</v>
      </c>
      <c r="O172" s="63">
        <f t="shared" si="15"/>
        <v>0</v>
      </c>
      <c r="P172" s="63">
        <f t="shared" si="17"/>
        <v>0</v>
      </c>
      <c r="Q172" s="64">
        <f t="shared" si="18"/>
        <v>0</v>
      </c>
      <c r="R172" s="64">
        <f t="shared" si="19"/>
        <v>0</v>
      </c>
      <c r="S172" s="70"/>
    </row>
    <row r="173" spans="2:19" x14ac:dyDescent="0.25">
      <c r="B173" s="60">
        <v>166</v>
      </c>
      <c r="C173" s="61"/>
      <c r="D173" s="61"/>
      <c r="E173" s="61"/>
      <c r="J173" s="68">
        <v>166</v>
      </c>
      <c r="K173" s="62">
        <f t="shared" si="14"/>
        <v>0</v>
      </c>
      <c r="L173" s="62">
        <f t="shared" si="14"/>
        <v>0</v>
      </c>
      <c r="M173" s="62" t="str">
        <f t="shared" si="16"/>
        <v>87-9(60)</v>
      </c>
      <c r="N173" s="63">
        <f t="shared" si="15"/>
        <v>0</v>
      </c>
      <c r="O173" s="63">
        <f t="shared" si="15"/>
        <v>0</v>
      </c>
      <c r="P173" s="63">
        <f t="shared" si="17"/>
        <v>0</v>
      </c>
      <c r="Q173" s="64">
        <f t="shared" si="18"/>
        <v>0</v>
      </c>
      <c r="R173" s="64">
        <f t="shared" si="19"/>
        <v>0</v>
      </c>
      <c r="S173" s="70"/>
    </row>
    <row r="174" spans="2:19" x14ac:dyDescent="0.25">
      <c r="B174" s="60">
        <v>167</v>
      </c>
      <c r="C174" s="61"/>
      <c r="D174" s="61"/>
      <c r="E174" s="61"/>
      <c r="J174" s="68">
        <v>167</v>
      </c>
      <c r="K174" s="62">
        <f t="shared" si="14"/>
        <v>0</v>
      </c>
      <c r="L174" s="62">
        <f t="shared" si="14"/>
        <v>0</v>
      </c>
      <c r="M174" s="62" t="str">
        <f t="shared" si="16"/>
        <v>87-9(60)</v>
      </c>
      <c r="N174" s="63">
        <f t="shared" si="15"/>
        <v>0</v>
      </c>
      <c r="O174" s="63">
        <f t="shared" si="15"/>
        <v>0</v>
      </c>
      <c r="P174" s="63">
        <f t="shared" si="17"/>
        <v>0</v>
      </c>
      <c r="Q174" s="64">
        <f t="shared" si="18"/>
        <v>0</v>
      </c>
      <c r="R174" s="64">
        <f t="shared" si="19"/>
        <v>0</v>
      </c>
      <c r="S174" s="70"/>
    </row>
    <row r="175" spans="2:19" x14ac:dyDescent="0.25">
      <c r="B175" s="60">
        <v>168</v>
      </c>
      <c r="C175" s="61"/>
      <c r="D175" s="61"/>
      <c r="E175" s="61"/>
      <c r="J175" s="68">
        <v>168</v>
      </c>
      <c r="K175" s="62">
        <f t="shared" si="14"/>
        <v>0</v>
      </c>
      <c r="L175" s="62">
        <f t="shared" si="14"/>
        <v>0</v>
      </c>
      <c r="M175" s="62" t="str">
        <f t="shared" si="16"/>
        <v>87-9(60)</v>
      </c>
      <c r="N175" s="63">
        <f t="shared" si="15"/>
        <v>0</v>
      </c>
      <c r="O175" s="63">
        <f t="shared" si="15"/>
        <v>0</v>
      </c>
      <c r="P175" s="63">
        <f t="shared" si="17"/>
        <v>0</v>
      </c>
      <c r="Q175" s="64">
        <f t="shared" si="18"/>
        <v>0</v>
      </c>
      <c r="R175" s="64">
        <f t="shared" si="19"/>
        <v>0</v>
      </c>
      <c r="S175" s="70"/>
    </row>
    <row r="176" spans="2:19" x14ac:dyDescent="0.25">
      <c r="B176" s="60">
        <v>169</v>
      </c>
      <c r="C176" s="61"/>
      <c r="D176" s="61"/>
      <c r="E176" s="61"/>
      <c r="J176" s="68">
        <v>169</v>
      </c>
      <c r="K176" s="62">
        <f t="shared" si="14"/>
        <v>0</v>
      </c>
      <c r="L176" s="62">
        <f t="shared" si="14"/>
        <v>0</v>
      </c>
      <c r="M176" s="62" t="str">
        <f t="shared" si="16"/>
        <v>87-9(60)</v>
      </c>
      <c r="N176" s="63">
        <f t="shared" si="15"/>
        <v>0</v>
      </c>
      <c r="O176" s="63">
        <f t="shared" si="15"/>
        <v>0</v>
      </c>
      <c r="P176" s="63">
        <f t="shared" si="17"/>
        <v>0</v>
      </c>
      <c r="Q176" s="64">
        <f t="shared" si="18"/>
        <v>0</v>
      </c>
      <c r="R176" s="64">
        <f t="shared" si="19"/>
        <v>0</v>
      </c>
      <c r="S176" s="70"/>
    </row>
    <row r="177" spans="2:19" x14ac:dyDescent="0.25">
      <c r="B177" s="60">
        <v>170</v>
      </c>
      <c r="C177" s="61"/>
      <c r="D177" s="61"/>
      <c r="E177" s="61"/>
      <c r="J177" s="68">
        <v>170</v>
      </c>
      <c r="K177" s="62">
        <f t="shared" si="14"/>
        <v>0</v>
      </c>
      <c r="L177" s="62">
        <f t="shared" si="14"/>
        <v>0</v>
      </c>
      <c r="M177" s="62" t="str">
        <f t="shared" si="16"/>
        <v>87-9(60)</v>
      </c>
      <c r="N177" s="63">
        <f t="shared" si="15"/>
        <v>0</v>
      </c>
      <c r="O177" s="63">
        <f t="shared" si="15"/>
        <v>0</v>
      </c>
      <c r="P177" s="63">
        <f t="shared" si="17"/>
        <v>0</v>
      </c>
      <c r="Q177" s="64">
        <f t="shared" si="18"/>
        <v>0</v>
      </c>
      <c r="R177" s="64">
        <f t="shared" si="19"/>
        <v>0</v>
      </c>
      <c r="S177" s="70"/>
    </row>
    <row r="178" spans="2:19" x14ac:dyDescent="0.25">
      <c r="B178" s="60">
        <v>171</v>
      </c>
      <c r="C178" s="61"/>
      <c r="D178" s="61"/>
      <c r="E178" s="61"/>
      <c r="J178" s="68">
        <v>171</v>
      </c>
      <c r="K178" s="62">
        <f t="shared" si="14"/>
        <v>0</v>
      </c>
      <c r="L178" s="62">
        <f t="shared" si="14"/>
        <v>0</v>
      </c>
      <c r="M178" s="62" t="str">
        <f t="shared" si="16"/>
        <v>87-9(60)</v>
      </c>
      <c r="N178" s="63">
        <f t="shared" si="15"/>
        <v>0</v>
      </c>
      <c r="O178" s="63">
        <f t="shared" si="15"/>
        <v>0</v>
      </c>
      <c r="P178" s="63">
        <f t="shared" si="17"/>
        <v>0</v>
      </c>
      <c r="Q178" s="64">
        <f t="shared" si="18"/>
        <v>0</v>
      </c>
      <c r="R178" s="64">
        <f t="shared" si="19"/>
        <v>0</v>
      </c>
      <c r="S178" s="70"/>
    </row>
    <row r="179" spans="2:19" x14ac:dyDescent="0.25">
      <c r="B179" s="60">
        <v>172</v>
      </c>
      <c r="C179" s="61"/>
      <c r="D179" s="61"/>
      <c r="E179" s="61"/>
      <c r="J179" s="68">
        <v>172</v>
      </c>
      <c r="K179" s="62">
        <f t="shared" si="14"/>
        <v>0</v>
      </c>
      <c r="L179" s="62">
        <f t="shared" si="14"/>
        <v>0</v>
      </c>
      <c r="M179" s="62" t="str">
        <f t="shared" si="16"/>
        <v>87-9(60)</v>
      </c>
      <c r="N179" s="63">
        <f t="shared" si="15"/>
        <v>0</v>
      </c>
      <c r="O179" s="63">
        <f t="shared" si="15"/>
        <v>0</v>
      </c>
      <c r="P179" s="63">
        <f t="shared" si="17"/>
        <v>0</v>
      </c>
      <c r="Q179" s="64">
        <f t="shared" si="18"/>
        <v>0</v>
      </c>
      <c r="R179" s="64">
        <f t="shared" si="19"/>
        <v>0</v>
      </c>
      <c r="S179" s="70"/>
    </row>
    <row r="180" spans="2:19" x14ac:dyDescent="0.25">
      <c r="B180" s="60">
        <v>173</v>
      </c>
      <c r="C180" s="61"/>
      <c r="D180" s="61"/>
      <c r="E180" s="61"/>
      <c r="J180" s="68">
        <v>173</v>
      </c>
      <c r="K180" s="62">
        <f t="shared" si="14"/>
        <v>0</v>
      </c>
      <c r="L180" s="62">
        <f t="shared" si="14"/>
        <v>0</v>
      </c>
      <c r="M180" s="62" t="str">
        <f t="shared" si="16"/>
        <v>87-9(60)</v>
      </c>
      <c r="N180" s="63">
        <f t="shared" si="15"/>
        <v>0</v>
      </c>
      <c r="O180" s="63">
        <f t="shared" si="15"/>
        <v>0</v>
      </c>
      <c r="P180" s="63">
        <f t="shared" si="17"/>
        <v>0</v>
      </c>
      <c r="Q180" s="64">
        <f t="shared" si="18"/>
        <v>0</v>
      </c>
      <c r="R180" s="64">
        <f t="shared" si="19"/>
        <v>0</v>
      </c>
      <c r="S180" s="70"/>
    </row>
    <row r="181" spans="2:19" x14ac:dyDescent="0.25">
      <c r="B181" s="60">
        <v>174</v>
      </c>
      <c r="C181" s="61"/>
      <c r="D181" s="61"/>
      <c r="E181" s="61"/>
      <c r="J181" s="68">
        <v>174</v>
      </c>
      <c r="K181" s="62">
        <f t="shared" si="14"/>
        <v>0</v>
      </c>
      <c r="L181" s="62">
        <f t="shared" si="14"/>
        <v>0</v>
      </c>
      <c r="M181" s="62" t="str">
        <f t="shared" si="16"/>
        <v>87-9(60)</v>
      </c>
      <c r="N181" s="63">
        <f t="shared" si="15"/>
        <v>0</v>
      </c>
      <c r="O181" s="63">
        <f t="shared" si="15"/>
        <v>0</v>
      </c>
      <c r="P181" s="63">
        <f t="shared" si="17"/>
        <v>0</v>
      </c>
      <c r="Q181" s="64">
        <f t="shared" si="18"/>
        <v>0</v>
      </c>
      <c r="R181" s="64">
        <f t="shared" si="19"/>
        <v>0</v>
      </c>
      <c r="S181" s="70"/>
    </row>
    <row r="182" spans="2:19" x14ac:dyDescent="0.25">
      <c r="B182" s="60">
        <v>175</v>
      </c>
      <c r="C182" s="61"/>
      <c r="D182" s="61"/>
      <c r="E182" s="61"/>
      <c r="J182" s="68">
        <v>175</v>
      </c>
      <c r="K182" s="62">
        <f t="shared" si="14"/>
        <v>0</v>
      </c>
      <c r="L182" s="62">
        <f t="shared" si="14"/>
        <v>0</v>
      </c>
      <c r="M182" s="62" t="str">
        <f t="shared" si="16"/>
        <v>87-9(60)</v>
      </c>
      <c r="N182" s="63">
        <f t="shared" si="15"/>
        <v>0</v>
      </c>
      <c r="O182" s="63">
        <f t="shared" si="15"/>
        <v>0</v>
      </c>
      <c r="P182" s="63">
        <f t="shared" si="17"/>
        <v>0</v>
      </c>
      <c r="Q182" s="64">
        <f t="shared" si="18"/>
        <v>0</v>
      </c>
      <c r="R182" s="64">
        <f t="shared" si="19"/>
        <v>0</v>
      </c>
      <c r="S182" s="70"/>
    </row>
    <row r="183" spans="2:19" x14ac:dyDescent="0.25">
      <c r="B183" s="60">
        <v>176</v>
      </c>
      <c r="C183" s="61"/>
      <c r="D183" s="61"/>
      <c r="E183" s="61"/>
      <c r="J183" s="68">
        <v>176</v>
      </c>
      <c r="K183" s="62">
        <f t="shared" si="14"/>
        <v>0</v>
      </c>
      <c r="L183" s="62">
        <f t="shared" si="14"/>
        <v>0</v>
      </c>
      <c r="M183" s="62" t="str">
        <f t="shared" si="16"/>
        <v>87-9(60)</v>
      </c>
      <c r="N183" s="63">
        <f t="shared" si="15"/>
        <v>0</v>
      </c>
      <c r="O183" s="63">
        <f t="shared" si="15"/>
        <v>0</v>
      </c>
      <c r="P183" s="63">
        <f t="shared" si="17"/>
        <v>0</v>
      </c>
      <c r="Q183" s="64">
        <f t="shared" si="18"/>
        <v>0</v>
      </c>
      <c r="R183" s="64">
        <f t="shared" si="19"/>
        <v>0</v>
      </c>
      <c r="S183" s="70"/>
    </row>
    <row r="184" spans="2:19" x14ac:dyDescent="0.25">
      <c r="B184" s="60">
        <v>177</v>
      </c>
      <c r="C184" s="61"/>
      <c r="D184" s="61"/>
      <c r="E184" s="61"/>
      <c r="J184" s="68">
        <v>177</v>
      </c>
      <c r="K184" s="62">
        <f t="shared" si="14"/>
        <v>0</v>
      </c>
      <c r="L184" s="62">
        <f t="shared" si="14"/>
        <v>0</v>
      </c>
      <c r="M184" s="62" t="str">
        <f t="shared" si="16"/>
        <v>87-9(60)</v>
      </c>
      <c r="N184" s="63">
        <f t="shared" si="15"/>
        <v>0</v>
      </c>
      <c r="O184" s="63">
        <f t="shared" si="15"/>
        <v>0</v>
      </c>
      <c r="P184" s="63">
        <f t="shared" si="17"/>
        <v>0</v>
      </c>
      <c r="Q184" s="64">
        <f t="shared" si="18"/>
        <v>0</v>
      </c>
      <c r="R184" s="64">
        <f t="shared" si="19"/>
        <v>0</v>
      </c>
      <c r="S184" s="70"/>
    </row>
    <row r="185" spans="2:19" x14ac:dyDescent="0.25">
      <c r="B185" s="60">
        <v>178</v>
      </c>
      <c r="C185" s="61"/>
      <c r="D185" s="61"/>
      <c r="E185" s="61"/>
      <c r="J185" s="68">
        <v>178</v>
      </c>
      <c r="K185" s="62">
        <f t="shared" si="14"/>
        <v>0</v>
      </c>
      <c r="L185" s="62">
        <f t="shared" si="14"/>
        <v>0</v>
      </c>
      <c r="M185" s="62" t="str">
        <f t="shared" si="16"/>
        <v>87-9(60)</v>
      </c>
      <c r="N185" s="63">
        <f t="shared" si="15"/>
        <v>0</v>
      </c>
      <c r="O185" s="63">
        <f t="shared" si="15"/>
        <v>0</v>
      </c>
      <c r="P185" s="63">
        <f t="shared" si="17"/>
        <v>0</v>
      </c>
      <c r="Q185" s="64">
        <f t="shared" si="18"/>
        <v>0</v>
      </c>
      <c r="R185" s="64">
        <f t="shared" si="19"/>
        <v>0</v>
      </c>
      <c r="S185" s="70"/>
    </row>
    <row r="186" spans="2:19" x14ac:dyDescent="0.25">
      <c r="B186" s="60">
        <v>179</v>
      </c>
      <c r="C186" s="61"/>
      <c r="D186" s="61"/>
      <c r="E186" s="61"/>
      <c r="J186" s="68">
        <v>179</v>
      </c>
      <c r="K186" s="62">
        <f t="shared" si="14"/>
        <v>0</v>
      </c>
      <c r="L186" s="62">
        <f t="shared" si="14"/>
        <v>0</v>
      </c>
      <c r="M186" s="62" t="str">
        <f t="shared" si="16"/>
        <v>87-9(60)</v>
      </c>
      <c r="N186" s="63">
        <f t="shared" si="15"/>
        <v>0</v>
      </c>
      <c r="O186" s="63">
        <f t="shared" si="15"/>
        <v>0</v>
      </c>
      <c r="P186" s="63">
        <f t="shared" si="17"/>
        <v>0</v>
      </c>
      <c r="Q186" s="64">
        <f t="shared" si="18"/>
        <v>0</v>
      </c>
      <c r="R186" s="64">
        <f t="shared" si="19"/>
        <v>0</v>
      </c>
      <c r="S186" s="70"/>
    </row>
    <row r="187" spans="2:19" x14ac:dyDescent="0.25">
      <c r="B187" s="60">
        <v>180</v>
      </c>
      <c r="C187" s="61"/>
      <c r="D187" s="61"/>
      <c r="E187" s="61"/>
      <c r="J187" s="68">
        <v>180</v>
      </c>
      <c r="K187" s="62">
        <f t="shared" si="14"/>
        <v>0</v>
      </c>
      <c r="L187" s="62">
        <f t="shared" si="14"/>
        <v>0</v>
      </c>
      <c r="M187" s="62" t="str">
        <f t="shared" si="16"/>
        <v>87-9(60)</v>
      </c>
      <c r="N187" s="63">
        <f t="shared" si="15"/>
        <v>0</v>
      </c>
      <c r="O187" s="63">
        <f t="shared" si="15"/>
        <v>0</v>
      </c>
      <c r="P187" s="63">
        <f t="shared" si="17"/>
        <v>0</v>
      </c>
      <c r="Q187" s="64">
        <f t="shared" si="18"/>
        <v>0</v>
      </c>
      <c r="R187" s="64">
        <f t="shared" si="19"/>
        <v>0</v>
      </c>
      <c r="S187" s="70"/>
    </row>
    <row r="188" spans="2:19" x14ac:dyDescent="0.25">
      <c r="B188" s="60">
        <v>181</v>
      </c>
      <c r="C188" s="61"/>
      <c r="D188" s="61"/>
      <c r="E188" s="61"/>
      <c r="J188" s="68">
        <v>181</v>
      </c>
      <c r="K188" s="62">
        <f t="shared" si="14"/>
        <v>0</v>
      </c>
      <c r="L188" s="62">
        <f t="shared" si="14"/>
        <v>0</v>
      </c>
      <c r="M188" s="62" t="str">
        <f t="shared" si="16"/>
        <v>87-9(60)</v>
      </c>
      <c r="N188" s="63">
        <f t="shared" si="15"/>
        <v>0</v>
      </c>
      <c r="O188" s="63">
        <f t="shared" si="15"/>
        <v>0</v>
      </c>
      <c r="P188" s="63">
        <f t="shared" si="17"/>
        <v>0</v>
      </c>
      <c r="Q188" s="64">
        <f t="shared" si="18"/>
        <v>0</v>
      </c>
      <c r="R188" s="64">
        <f t="shared" si="19"/>
        <v>0</v>
      </c>
      <c r="S188" s="70"/>
    </row>
    <row r="189" spans="2:19" x14ac:dyDescent="0.25">
      <c r="B189" s="60">
        <v>182</v>
      </c>
      <c r="C189" s="61"/>
      <c r="D189" s="61"/>
      <c r="E189" s="61"/>
      <c r="J189" s="68">
        <v>182</v>
      </c>
      <c r="K189" s="62">
        <f t="shared" si="14"/>
        <v>0</v>
      </c>
      <c r="L189" s="62">
        <f t="shared" si="14"/>
        <v>0</v>
      </c>
      <c r="M189" s="62" t="str">
        <f t="shared" si="16"/>
        <v>87-9(60)</v>
      </c>
      <c r="N189" s="63">
        <f t="shared" si="15"/>
        <v>0</v>
      </c>
      <c r="O189" s="63">
        <f t="shared" si="15"/>
        <v>0</v>
      </c>
      <c r="P189" s="63">
        <f t="shared" si="17"/>
        <v>0</v>
      </c>
      <c r="Q189" s="64">
        <f t="shared" si="18"/>
        <v>0</v>
      </c>
      <c r="R189" s="64">
        <f t="shared" si="19"/>
        <v>0</v>
      </c>
      <c r="S189" s="70"/>
    </row>
    <row r="190" spans="2:19" x14ac:dyDescent="0.25">
      <c r="B190" s="60">
        <v>183</v>
      </c>
      <c r="C190" s="61"/>
      <c r="D190" s="61"/>
      <c r="E190" s="61"/>
      <c r="J190" s="68">
        <v>183</v>
      </c>
      <c r="K190" s="62">
        <f t="shared" si="14"/>
        <v>0</v>
      </c>
      <c r="L190" s="62">
        <f t="shared" si="14"/>
        <v>0</v>
      </c>
      <c r="M190" s="62" t="str">
        <f t="shared" si="16"/>
        <v>87-9(60)</v>
      </c>
      <c r="N190" s="63">
        <f t="shared" si="15"/>
        <v>0</v>
      </c>
      <c r="O190" s="63">
        <f t="shared" si="15"/>
        <v>0</v>
      </c>
      <c r="P190" s="63">
        <f t="shared" si="17"/>
        <v>0</v>
      </c>
      <c r="Q190" s="64">
        <f t="shared" si="18"/>
        <v>0</v>
      </c>
      <c r="R190" s="64">
        <f t="shared" si="19"/>
        <v>0</v>
      </c>
      <c r="S190" s="70"/>
    </row>
    <row r="191" spans="2:19" x14ac:dyDescent="0.25">
      <c r="B191" s="60">
        <v>184</v>
      </c>
      <c r="C191" s="61"/>
      <c r="D191" s="61"/>
      <c r="E191" s="61"/>
      <c r="J191" s="68">
        <v>184</v>
      </c>
      <c r="K191" s="62">
        <f t="shared" si="14"/>
        <v>0</v>
      </c>
      <c r="L191" s="62">
        <f t="shared" si="14"/>
        <v>0</v>
      </c>
      <c r="M191" s="62" t="str">
        <f t="shared" si="16"/>
        <v>87-9(60)</v>
      </c>
      <c r="N191" s="63">
        <f t="shared" si="15"/>
        <v>0</v>
      </c>
      <c r="O191" s="63">
        <f t="shared" si="15"/>
        <v>0</v>
      </c>
      <c r="P191" s="63">
        <f t="shared" si="17"/>
        <v>0</v>
      </c>
      <c r="Q191" s="64">
        <f t="shared" si="18"/>
        <v>0</v>
      </c>
      <c r="R191" s="64">
        <f t="shared" si="19"/>
        <v>0</v>
      </c>
      <c r="S191" s="70"/>
    </row>
    <row r="192" spans="2:19" x14ac:dyDescent="0.25">
      <c r="B192" s="60">
        <v>185</v>
      </c>
      <c r="C192" s="61"/>
      <c r="D192" s="61"/>
      <c r="E192" s="61"/>
      <c r="J192" s="68">
        <v>185</v>
      </c>
      <c r="K192" s="62">
        <f t="shared" ref="K192:L207" si="20">F192</f>
        <v>0</v>
      </c>
      <c r="L192" s="62">
        <f t="shared" si="20"/>
        <v>0</v>
      </c>
      <c r="M192" s="62" t="str">
        <f t="shared" si="16"/>
        <v>87-9(60)</v>
      </c>
      <c r="N192" s="63">
        <f t="shared" ref="N192:O207" si="21">C192</f>
        <v>0</v>
      </c>
      <c r="O192" s="63">
        <f t="shared" si="21"/>
        <v>0</v>
      </c>
      <c r="P192" s="63">
        <f t="shared" si="17"/>
        <v>0</v>
      </c>
      <c r="Q192" s="64">
        <f t="shared" si="18"/>
        <v>0</v>
      </c>
      <c r="R192" s="64">
        <f t="shared" si="19"/>
        <v>0</v>
      </c>
      <c r="S192" s="70"/>
    </row>
    <row r="193" spans="2:19" x14ac:dyDescent="0.25">
      <c r="B193" s="60">
        <v>186</v>
      </c>
      <c r="C193" s="61"/>
      <c r="D193" s="61"/>
      <c r="E193" s="61"/>
      <c r="J193" s="68">
        <v>186</v>
      </c>
      <c r="K193" s="62">
        <f t="shared" si="20"/>
        <v>0</v>
      </c>
      <c r="L193" s="62">
        <f t="shared" si="20"/>
        <v>0</v>
      </c>
      <c r="M193" s="62" t="str">
        <f t="shared" si="16"/>
        <v>87-9(60)</v>
      </c>
      <c r="N193" s="63">
        <f t="shared" si="21"/>
        <v>0</v>
      </c>
      <c r="O193" s="63">
        <f t="shared" si="21"/>
        <v>0</v>
      </c>
      <c r="P193" s="63">
        <f t="shared" si="17"/>
        <v>0</v>
      </c>
      <c r="Q193" s="64">
        <f t="shared" si="18"/>
        <v>0</v>
      </c>
      <c r="R193" s="64">
        <f t="shared" si="19"/>
        <v>0</v>
      </c>
      <c r="S193" s="70"/>
    </row>
    <row r="194" spans="2:19" x14ac:dyDescent="0.25">
      <c r="B194" s="60">
        <v>187</v>
      </c>
      <c r="C194" s="61"/>
      <c r="D194" s="61"/>
      <c r="E194" s="61"/>
      <c r="J194" s="68">
        <v>187</v>
      </c>
      <c r="K194" s="62">
        <f t="shared" si="20"/>
        <v>0</v>
      </c>
      <c r="L194" s="62">
        <f t="shared" si="20"/>
        <v>0</v>
      </c>
      <c r="M194" s="62" t="str">
        <f t="shared" si="16"/>
        <v>87-9(60)</v>
      </c>
      <c r="N194" s="63">
        <f t="shared" si="21"/>
        <v>0</v>
      </c>
      <c r="O194" s="63">
        <f t="shared" si="21"/>
        <v>0</v>
      </c>
      <c r="P194" s="63">
        <f t="shared" si="17"/>
        <v>0</v>
      </c>
      <c r="Q194" s="64">
        <f t="shared" si="18"/>
        <v>0</v>
      </c>
      <c r="R194" s="64">
        <f t="shared" si="19"/>
        <v>0</v>
      </c>
      <c r="S194" s="70"/>
    </row>
    <row r="195" spans="2:19" x14ac:dyDescent="0.25">
      <c r="B195" s="60">
        <v>188</v>
      </c>
      <c r="C195" s="61"/>
      <c r="D195" s="61"/>
      <c r="E195" s="61"/>
      <c r="J195" s="68">
        <v>188</v>
      </c>
      <c r="K195" s="62">
        <f t="shared" si="20"/>
        <v>0</v>
      </c>
      <c r="L195" s="62">
        <f t="shared" si="20"/>
        <v>0</v>
      </c>
      <c r="M195" s="62" t="str">
        <f t="shared" si="16"/>
        <v>87-9(60)</v>
      </c>
      <c r="N195" s="63">
        <f t="shared" si="21"/>
        <v>0</v>
      </c>
      <c r="O195" s="63">
        <f t="shared" si="21"/>
        <v>0</v>
      </c>
      <c r="P195" s="63">
        <f t="shared" si="17"/>
        <v>0</v>
      </c>
      <c r="Q195" s="64">
        <f t="shared" si="18"/>
        <v>0</v>
      </c>
      <c r="R195" s="64">
        <f t="shared" si="19"/>
        <v>0</v>
      </c>
      <c r="S195" s="70"/>
    </row>
    <row r="196" spans="2:19" x14ac:dyDescent="0.25">
      <c r="B196" s="60">
        <v>189</v>
      </c>
      <c r="C196" s="61"/>
      <c r="D196" s="61"/>
      <c r="E196" s="61"/>
      <c r="J196" s="68">
        <v>189</v>
      </c>
      <c r="K196" s="62">
        <f t="shared" si="20"/>
        <v>0</v>
      </c>
      <c r="L196" s="62">
        <f t="shared" si="20"/>
        <v>0</v>
      </c>
      <c r="M196" s="62" t="str">
        <f t="shared" si="16"/>
        <v>87-9(60)</v>
      </c>
      <c r="N196" s="63">
        <f t="shared" si="21"/>
        <v>0</v>
      </c>
      <c r="O196" s="63">
        <f t="shared" si="21"/>
        <v>0</v>
      </c>
      <c r="P196" s="63">
        <f t="shared" si="17"/>
        <v>0</v>
      </c>
      <c r="Q196" s="64">
        <f t="shared" si="18"/>
        <v>0</v>
      </c>
      <c r="R196" s="64">
        <f t="shared" si="19"/>
        <v>0</v>
      </c>
      <c r="S196" s="70"/>
    </row>
    <row r="197" spans="2:19" x14ac:dyDescent="0.25">
      <c r="B197" s="60">
        <v>190</v>
      </c>
      <c r="C197" s="61"/>
      <c r="D197" s="61"/>
      <c r="E197" s="61"/>
      <c r="J197" s="68">
        <v>190</v>
      </c>
      <c r="K197" s="62">
        <f t="shared" si="20"/>
        <v>0</v>
      </c>
      <c r="L197" s="62">
        <f t="shared" si="20"/>
        <v>0</v>
      </c>
      <c r="M197" s="62" t="str">
        <f t="shared" si="16"/>
        <v>87-9(60)</v>
      </c>
      <c r="N197" s="63">
        <f t="shared" si="21"/>
        <v>0</v>
      </c>
      <c r="O197" s="63">
        <f t="shared" si="21"/>
        <v>0</v>
      </c>
      <c r="P197" s="63">
        <f t="shared" si="17"/>
        <v>0</v>
      </c>
      <c r="Q197" s="64">
        <f t="shared" si="18"/>
        <v>0</v>
      </c>
      <c r="R197" s="64">
        <f t="shared" si="19"/>
        <v>0</v>
      </c>
      <c r="S197" s="70"/>
    </row>
    <row r="198" spans="2:19" x14ac:dyDescent="0.25">
      <c r="B198" s="60">
        <v>191</v>
      </c>
      <c r="C198" s="61"/>
      <c r="D198" s="61"/>
      <c r="E198" s="61"/>
      <c r="J198" s="68">
        <v>191</v>
      </c>
      <c r="K198" s="62">
        <f t="shared" si="20"/>
        <v>0</v>
      </c>
      <c r="L198" s="62">
        <f t="shared" si="20"/>
        <v>0</v>
      </c>
      <c r="M198" s="62" t="str">
        <f t="shared" si="16"/>
        <v>87-9(60)</v>
      </c>
      <c r="N198" s="63">
        <f t="shared" si="21"/>
        <v>0</v>
      </c>
      <c r="O198" s="63">
        <f t="shared" si="21"/>
        <v>0</v>
      </c>
      <c r="P198" s="63">
        <f t="shared" si="17"/>
        <v>0</v>
      </c>
      <c r="Q198" s="64">
        <f t="shared" si="18"/>
        <v>0</v>
      </c>
      <c r="R198" s="64">
        <f t="shared" si="19"/>
        <v>0</v>
      </c>
      <c r="S198" s="70"/>
    </row>
    <row r="199" spans="2:19" x14ac:dyDescent="0.25">
      <c r="B199" s="60">
        <v>192</v>
      </c>
      <c r="C199" s="61"/>
      <c r="D199" s="61"/>
      <c r="E199" s="61"/>
      <c r="J199" s="68">
        <v>192</v>
      </c>
      <c r="K199" s="62">
        <f t="shared" si="20"/>
        <v>0</v>
      </c>
      <c r="L199" s="62">
        <f t="shared" si="20"/>
        <v>0</v>
      </c>
      <c r="M199" s="62" t="str">
        <f t="shared" si="16"/>
        <v>87-9(60)</v>
      </c>
      <c r="N199" s="63">
        <f t="shared" si="21"/>
        <v>0</v>
      </c>
      <c r="O199" s="63">
        <f t="shared" si="21"/>
        <v>0</v>
      </c>
      <c r="P199" s="63">
        <f t="shared" si="17"/>
        <v>0</v>
      </c>
      <c r="Q199" s="64">
        <f t="shared" si="18"/>
        <v>0</v>
      </c>
      <c r="R199" s="64">
        <f t="shared" si="19"/>
        <v>0</v>
      </c>
      <c r="S199" s="70"/>
    </row>
    <row r="200" spans="2:19" x14ac:dyDescent="0.25">
      <c r="B200" s="60">
        <v>193</v>
      </c>
      <c r="C200" s="61"/>
      <c r="D200" s="61"/>
      <c r="E200" s="61"/>
      <c r="J200" s="68">
        <v>193</v>
      </c>
      <c r="K200" s="62">
        <f t="shared" si="20"/>
        <v>0</v>
      </c>
      <c r="L200" s="62">
        <f t="shared" si="20"/>
        <v>0</v>
      </c>
      <c r="M200" s="62" t="str">
        <f t="shared" si="16"/>
        <v>87-9(60)</v>
      </c>
      <c r="N200" s="63">
        <f t="shared" si="21"/>
        <v>0</v>
      </c>
      <c r="O200" s="63">
        <f t="shared" si="21"/>
        <v>0</v>
      </c>
      <c r="P200" s="63">
        <f t="shared" si="17"/>
        <v>0</v>
      </c>
      <c r="Q200" s="64">
        <f t="shared" si="18"/>
        <v>0</v>
      </c>
      <c r="R200" s="64">
        <f t="shared" si="19"/>
        <v>0</v>
      </c>
      <c r="S200" s="70"/>
    </row>
    <row r="201" spans="2:19" x14ac:dyDescent="0.25">
      <c r="B201" s="60">
        <v>194</v>
      </c>
      <c r="C201" s="61"/>
      <c r="D201" s="61"/>
      <c r="E201" s="61"/>
      <c r="J201" s="68">
        <v>194</v>
      </c>
      <c r="K201" s="62">
        <f t="shared" si="20"/>
        <v>0</v>
      </c>
      <c r="L201" s="62">
        <f t="shared" si="20"/>
        <v>0</v>
      </c>
      <c r="M201" s="62" t="str">
        <f t="shared" ref="M201:M207" si="22">$L$2</f>
        <v>87-9(60)</v>
      </c>
      <c r="N201" s="63">
        <f t="shared" si="21"/>
        <v>0</v>
      </c>
      <c r="O201" s="63">
        <f t="shared" si="21"/>
        <v>0</v>
      </c>
      <c r="P201" s="63">
        <f t="shared" ref="P201:P207" si="23">L201</f>
        <v>0</v>
      </c>
      <c r="Q201" s="64">
        <f t="shared" ref="Q201:Q207" si="24">P201-R201</f>
        <v>0</v>
      </c>
      <c r="R201" s="64">
        <f t="shared" ref="R201:R207" si="25">H201</f>
        <v>0</v>
      </c>
      <c r="S201" s="70"/>
    </row>
    <row r="202" spans="2:19" x14ac:dyDescent="0.25">
      <c r="B202" s="60">
        <v>195</v>
      </c>
      <c r="C202" s="61"/>
      <c r="D202" s="61"/>
      <c r="E202" s="61"/>
      <c r="J202" s="68">
        <v>195</v>
      </c>
      <c r="K202" s="62">
        <f t="shared" si="20"/>
        <v>0</v>
      </c>
      <c r="L202" s="62">
        <f t="shared" si="20"/>
        <v>0</v>
      </c>
      <c r="M202" s="62" t="str">
        <f t="shared" si="22"/>
        <v>87-9(60)</v>
      </c>
      <c r="N202" s="63">
        <f t="shared" si="21"/>
        <v>0</v>
      </c>
      <c r="O202" s="63">
        <f t="shared" si="21"/>
        <v>0</v>
      </c>
      <c r="P202" s="63">
        <f t="shared" si="23"/>
        <v>0</v>
      </c>
      <c r="Q202" s="64">
        <f t="shared" si="24"/>
        <v>0</v>
      </c>
      <c r="R202" s="64">
        <f t="shared" si="25"/>
        <v>0</v>
      </c>
      <c r="S202" s="70"/>
    </row>
    <row r="203" spans="2:19" x14ac:dyDescent="0.25">
      <c r="B203" s="60">
        <v>196</v>
      </c>
      <c r="C203" s="61"/>
      <c r="D203" s="61"/>
      <c r="E203" s="61"/>
      <c r="J203" s="68">
        <v>196</v>
      </c>
      <c r="K203" s="62">
        <f t="shared" si="20"/>
        <v>0</v>
      </c>
      <c r="L203" s="62">
        <f t="shared" si="20"/>
        <v>0</v>
      </c>
      <c r="M203" s="62" t="str">
        <f t="shared" si="22"/>
        <v>87-9(60)</v>
      </c>
      <c r="N203" s="63">
        <f t="shared" si="21"/>
        <v>0</v>
      </c>
      <c r="O203" s="63">
        <f t="shared" si="21"/>
        <v>0</v>
      </c>
      <c r="P203" s="63">
        <f t="shared" si="23"/>
        <v>0</v>
      </c>
      <c r="Q203" s="64">
        <f t="shared" si="24"/>
        <v>0</v>
      </c>
      <c r="R203" s="64">
        <f t="shared" si="25"/>
        <v>0</v>
      </c>
      <c r="S203" s="70"/>
    </row>
    <row r="204" spans="2:19" x14ac:dyDescent="0.25">
      <c r="B204" s="60">
        <v>197</v>
      </c>
      <c r="C204" s="61"/>
      <c r="D204" s="61"/>
      <c r="E204" s="61"/>
      <c r="J204" s="68">
        <v>197</v>
      </c>
      <c r="K204" s="62">
        <f t="shared" si="20"/>
        <v>0</v>
      </c>
      <c r="L204" s="62">
        <f t="shared" si="20"/>
        <v>0</v>
      </c>
      <c r="M204" s="62" t="str">
        <f t="shared" si="22"/>
        <v>87-9(60)</v>
      </c>
      <c r="N204" s="63">
        <f t="shared" si="21"/>
        <v>0</v>
      </c>
      <c r="O204" s="63">
        <f t="shared" si="21"/>
        <v>0</v>
      </c>
      <c r="P204" s="63">
        <f t="shared" si="23"/>
        <v>0</v>
      </c>
      <c r="Q204" s="64">
        <f t="shared" si="24"/>
        <v>0</v>
      </c>
      <c r="R204" s="64">
        <f t="shared" si="25"/>
        <v>0</v>
      </c>
      <c r="S204" s="70"/>
    </row>
    <row r="205" spans="2:19" x14ac:dyDescent="0.25">
      <c r="B205" s="60">
        <v>198</v>
      </c>
      <c r="C205" s="61"/>
      <c r="D205" s="61"/>
      <c r="E205" s="61"/>
      <c r="J205" s="68">
        <v>198</v>
      </c>
      <c r="K205" s="62">
        <f t="shared" si="20"/>
        <v>0</v>
      </c>
      <c r="L205" s="62">
        <f t="shared" si="20"/>
        <v>0</v>
      </c>
      <c r="M205" s="62" t="str">
        <f t="shared" si="22"/>
        <v>87-9(60)</v>
      </c>
      <c r="N205" s="63">
        <f t="shared" si="21"/>
        <v>0</v>
      </c>
      <c r="O205" s="63">
        <f t="shared" si="21"/>
        <v>0</v>
      </c>
      <c r="P205" s="63">
        <f t="shared" si="23"/>
        <v>0</v>
      </c>
      <c r="Q205" s="64">
        <f t="shared" si="24"/>
        <v>0</v>
      </c>
      <c r="R205" s="64">
        <f t="shared" si="25"/>
        <v>0</v>
      </c>
      <c r="S205" s="70"/>
    </row>
    <row r="206" spans="2:19" x14ac:dyDescent="0.25">
      <c r="B206" s="60">
        <v>199</v>
      </c>
      <c r="C206" s="61"/>
      <c r="D206" s="61"/>
      <c r="E206" s="61"/>
      <c r="J206" s="68">
        <v>199</v>
      </c>
      <c r="K206" s="62">
        <f t="shared" si="20"/>
        <v>0</v>
      </c>
      <c r="L206" s="62">
        <f t="shared" si="20"/>
        <v>0</v>
      </c>
      <c r="M206" s="62" t="str">
        <f t="shared" si="22"/>
        <v>87-9(60)</v>
      </c>
      <c r="N206" s="63">
        <f t="shared" si="21"/>
        <v>0</v>
      </c>
      <c r="O206" s="63">
        <f t="shared" si="21"/>
        <v>0</v>
      </c>
      <c r="P206" s="63">
        <f t="shared" si="23"/>
        <v>0</v>
      </c>
      <c r="Q206" s="64">
        <f t="shared" si="24"/>
        <v>0</v>
      </c>
      <c r="R206" s="64">
        <f t="shared" si="25"/>
        <v>0</v>
      </c>
      <c r="S206" s="70"/>
    </row>
    <row r="207" spans="2:19" x14ac:dyDescent="0.25">
      <c r="B207" s="60">
        <v>200</v>
      </c>
      <c r="C207" s="61"/>
      <c r="D207" s="61"/>
      <c r="E207" s="61"/>
      <c r="I207" s="71"/>
      <c r="J207" s="68">
        <v>200</v>
      </c>
      <c r="K207" s="62">
        <f t="shared" si="20"/>
        <v>0</v>
      </c>
      <c r="L207" s="62">
        <f t="shared" si="20"/>
        <v>0</v>
      </c>
      <c r="M207" s="62" t="str">
        <f t="shared" si="22"/>
        <v>87-9(60)</v>
      </c>
      <c r="N207" s="63">
        <f t="shared" si="21"/>
        <v>0</v>
      </c>
      <c r="O207" s="63">
        <f t="shared" si="21"/>
        <v>0</v>
      </c>
      <c r="P207" s="63">
        <f t="shared" si="23"/>
        <v>0</v>
      </c>
      <c r="Q207" s="64">
        <f t="shared" si="24"/>
        <v>0</v>
      </c>
      <c r="R207" s="64">
        <f t="shared" si="25"/>
        <v>0</v>
      </c>
      <c r="S207" s="70"/>
    </row>
    <row r="208" spans="2:19" x14ac:dyDescent="0.25">
      <c r="B208" s="67"/>
      <c r="C208" s="72"/>
      <c r="D208" s="72"/>
      <c r="E208" s="72"/>
      <c r="F208" s="72"/>
      <c r="G208" s="72"/>
      <c r="H208" s="72"/>
      <c r="I208" s="67"/>
      <c r="J208" s="73"/>
      <c r="K208" s="74"/>
      <c r="L208" s="74"/>
      <c r="M208" s="74"/>
      <c r="N208" s="75"/>
      <c r="O208" s="75"/>
      <c r="P208" s="75"/>
      <c r="Q208" s="76"/>
      <c r="R208" s="76"/>
      <c r="S208" s="67"/>
    </row>
    <row r="209" spans="2:19" x14ac:dyDescent="0.25">
      <c r="B209" s="67"/>
      <c r="C209" s="72"/>
      <c r="D209" s="72"/>
      <c r="E209" s="72"/>
      <c r="F209" s="72"/>
      <c r="G209" s="72"/>
      <c r="H209" s="72"/>
      <c r="I209" s="67"/>
      <c r="J209" s="73"/>
      <c r="K209" s="74"/>
      <c r="L209" s="74"/>
      <c r="M209" s="74"/>
      <c r="N209" s="75"/>
      <c r="O209" s="75"/>
      <c r="P209" s="75"/>
      <c r="Q209" s="76"/>
      <c r="R209" s="76"/>
      <c r="S209" s="67"/>
    </row>
    <row r="210" spans="2:19" x14ac:dyDescent="0.25">
      <c r="B210" s="67"/>
      <c r="C210" s="72"/>
      <c r="D210" s="72"/>
      <c r="E210" s="72"/>
      <c r="F210" s="72"/>
      <c r="G210" s="72"/>
      <c r="H210" s="72"/>
      <c r="I210" s="67"/>
      <c r="J210" s="73"/>
      <c r="K210" s="74"/>
      <c r="L210" s="74"/>
      <c r="M210" s="74"/>
      <c r="N210" s="75"/>
      <c r="O210" s="75"/>
      <c r="P210" s="75"/>
      <c r="Q210" s="76"/>
      <c r="R210" s="76"/>
      <c r="S210" s="67"/>
    </row>
    <row r="211" spans="2:19" x14ac:dyDescent="0.25">
      <c r="B211" s="67"/>
      <c r="C211" s="72"/>
      <c r="D211" s="72"/>
      <c r="E211" s="72"/>
      <c r="F211" s="72"/>
      <c r="G211" s="72"/>
      <c r="H211" s="72"/>
      <c r="I211" s="67"/>
      <c r="J211" s="73"/>
      <c r="K211" s="74"/>
      <c r="L211" s="74"/>
      <c r="M211" s="74"/>
      <c r="N211" s="75"/>
      <c r="O211" s="75"/>
      <c r="P211" s="75"/>
      <c r="Q211" s="76"/>
      <c r="R211" s="76"/>
      <c r="S211" s="67"/>
    </row>
    <row r="212" spans="2:19" x14ac:dyDescent="0.25">
      <c r="B212" s="67"/>
      <c r="C212" s="72"/>
      <c r="D212" s="72"/>
      <c r="E212" s="72"/>
      <c r="F212" s="72"/>
      <c r="G212" s="72"/>
      <c r="H212" s="72"/>
      <c r="I212" s="67"/>
      <c r="J212" s="73"/>
      <c r="K212" s="74"/>
      <c r="L212" s="74"/>
      <c r="M212" s="74"/>
      <c r="N212" s="75"/>
      <c r="O212" s="75"/>
      <c r="P212" s="75"/>
      <c r="Q212" s="76"/>
      <c r="R212" s="76"/>
      <c r="S212" s="67"/>
    </row>
    <row r="213" spans="2:19" x14ac:dyDescent="0.25">
      <c r="B213" s="67"/>
      <c r="C213" s="72"/>
      <c r="D213" s="72"/>
      <c r="E213" s="72"/>
      <c r="F213" s="72"/>
      <c r="G213" s="72"/>
      <c r="H213" s="72"/>
      <c r="I213" s="67"/>
      <c r="J213" s="73"/>
      <c r="K213" s="74"/>
      <c r="L213" s="74"/>
      <c r="M213" s="74"/>
      <c r="N213" s="75"/>
      <c r="O213" s="75"/>
      <c r="P213" s="75"/>
      <c r="Q213" s="76"/>
      <c r="R213" s="76"/>
      <c r="S213" s="67"/>
    </row>
    <row r="214" spans="2:19" x14ac:dyDescent="0.25">
      <c r="B214" s="67"/>
      <c r="C214" s="72"/>
      <c r="D214" s="72"/>
      <c r="E214" s="72"/>
      <c r="F214" s="72"/>
      <c r="G214" s="72"/>
      <c r="H214" s="72"/>
      <c r="I214" s="67"/>
      <c r="J214" s="73"/>
      <c r="K214" s="74"/>
      <c r="L214" s="74"/>
      <c r="M214" s="74"/>
      <c r="N214" s="75"/>
      <c r="O214" s="75"/>
      <c r="P214" s="75"/>
      <c r="Q214" s="76"/>
      <c r="R214" s="76"/>
      <c r="S214" s="67"/>
    </row>
    <row r="215" spans="2:19" x14ac:dyDescent="0.25">
      <c r="B215" s="67"/>
      <c r="C215" s="72"/>
      <c r="D215" s="72"/>
      <c r="E215" s="72"/>
      <c r="F215" s="72"/>
      <c r="G215" s="72"/>
      <c r="H215" s="72"/>
      <c r="I215" s="67"/>
      <c r="J215" s="73"/>
      <c r="K215" s="74"/>
      <c r="L215" s="74"/>
      <c r="M215" s="74"/>
      <c r="N215" s="75"/>
      <c r="O215" s="75"/>
      <c r="P215" s="75"/>
      <c r="Q215" s="76"/>
      <c r="R215" s="76"/>
      <c r="S215" s="67"/>
    </row>
    <row r="216" spans="2:19" x14ac:dyDescent="0.25">
      <c r="B216" s="67"/>
      <c r="C216" s="72"/>
      <c r="D216" s="72"/>
      <c r="E216" s="72"/>
      <c r="F216" s="72"/>
      <c r="G216" s="72"/>
      <c r="H216" s="72"/>
      <c r="I216" s="67"/>
      <c r="J216" s="73"/>
      <c r="K216" s="74"/>
      <c r="L216" s="74"/>
      <c r="M216" s="74"/>
      <c r="N216" s="75"/>
      <c r="O216" s="75"/>
      <c r="P216" s="75"/>
      <c r="Q216" s="76"/>
      <c r="R216" s="76"/>
      <c r="S216" s="67"/>
    </row>
    <row r="217" spans="2:19" x14ac:dyDescent="0.25">
      <c r="B217" s="67"/>
      <c r="C217" s="72"/>
      <c r="D217" s="72"/>
      <c r="E217" s="72"/>
      <c r="F217" s="72"/>
      <c r="G217" s="72"/>
      <c r="H217" s="72"/>
      <c r="I217" s="67"/>
      <c r="J217" s="73"/>
      <c r="K217" s="74"/>
      <c r="L217" s="74"/>
      <c r="M217" s="74"/>
      <c r="N217" s="75"/>
      <c r="O217" s="75"/>
      <c r="P217" s="75"/>
      <c r="Q217" s="76"/>
      <c r="R217" s="76"/>
      <c r="S217" s="67"/>
    </row>
    <row r="218" spans="2:19" x14ac:dyDescent="0.25">
      <c r="B218" s="67"/>
      <c r="C218" s="72"/>
      <c r="D218" s="72"/>
      <c r="E218" s="72"/>
      <c r="F218" s="72"/>
      <c r="G218" s="72"/>
      <c r="H218" s="72"/>
      <c r="I218" s="67"/>
      <c r="J218" s="73"/>
      <c r="K218" s="74"/>
      <c r="L218" s="74"/>
      <c r="M218" s="74"/>
      <c r="N218" s="75"/>
      <c r="O218" s="75"/>
      <c r="P218" s="75"/>
      <c r="Q218" s="76"/>
      <c r="R218" s="76"/>
      <c r="S218" s="67"/>
    </row>
    <row r="219" spans="2:19" x14ac:dyDescent="0.25">
      <c r="B219" s="67"/>
      <c r="C219" s="72"/>
      <c r="D219" s="72"/>
      <c r="E219" s="72"/>
      <c r="F219" s="72"/>
      <c r="G219" s="72"/>
      <c r="H219" s="72"/>
      <c r="I219" s="67"/>
      <c r="J219" s="73"/>
      <c r="K219" s="74"/>
      <c r="L219" s="74"/>
      <c r="M219" s="74"/>
      <c r="N219" s="75"/>
      <c r="O219" s="75"/>
      <c r="P219" s="75"/>
      <c r="Q219" s="76"/>
      <c r="R219" s="76"/>
      <c r="S219" s="67"/>
    </row>
    <row r="220" spans="2:19" x14ac:dyDescent="0.25">
      <c r="B220" s="67"/>
      <c r="C220" s="72"/>
      <c r="D220" s="72"/>
      <c r="E220" s="72"/>
      <c r="F220" s="72"/>
      <c r="G220" s="72"/>
      <c r="H220" s="72"/>
      <c r="I220" s="67"/>
      <c r="J220" s="73"/>
      <c r="K220" s="74"/>
      <c r="L220" s="74"/>
      <c r="M220" s="74"/>
      <c r="N220" s="75"/>
      <c r="O220" s="75"/>
      <c r="P220" s="75"/>
      <c r="Q220" s="76"/>
      <c r="R220" s="76"/>
      <c r="S220" s="67"/>
    </row>
    <row r="221" spans="2:19" x14ac:dyDescent="0.25">
      <c r="B221" s="67"/>
      <c r="C221" s="72"/>
      <c r="D221" s="72"/>
      <c r="E221" s="72"/>
      <c r="F221" s="72"/>
      <c r="G221" s="72"/>
      <c r="H221" s="72"/>
      <c r="I221" s="67"/>
      <c r="J221" s="73"/>
      <c r="K221" s="74"/>
      <c r="L221" s="74"/>
      <c r="M221" s="74"/>
      <c r="N221" s="75"/>
      <c r="O221" s="75"/>
      <c r="P221" s="75"/>
      <c r="Q221" s="76"/>
      <c r="R221" s="76"/>
      <c r="S221" s="67"/>
    </row>
    <row r="222" spans="2:19" x14ac:dyDescent="0.25">
      <c r="B222" s="67"/>
      <c r="C222" s="72"/>
      <c r="D222" s="72"/>
      <c r="E222" s="72"/>
      <c r="F222" s="72"/>
      <c r="G222" s="72"/>
      <c r="H222" s="72"/>
      <c r="I222" s="67"/>
      <c r="J222" s="73"/>
      <c r="K222" s="74"/>
      <c r="L222" s="74"/>
      <c r="M222" s="74"/>
      <c r="N222" s="75"/>
      <c r="O222" s="75"/>
      <c r="P222" s="75"/>
      <c r="Q222" s="76"/>
      <c r="R222" s="76"/>
      <c r="S222" s="67"/>
    </row>
    <row r="223" spans="2:19" x14ac:dyDescent="0.25">
      <c r="B223" s="67"/>
      <c r="C223" s="72"/>
      <c r="D223" s="72"/>
      <c r="E223" s="72"/>
      <c r="F223" s="72"/>
      <c r="G223" s="72"/>
      <c r="H223" s="72"/>
      <c r="I223" s="67"/>
      <c r="J223" s="73"/>
      <c r="K223" s="74"/>
      <c r="L223" s="74"/>
      <c r="M223" s="74"/>
      <c r="N223" s="75"/>
      <c r="O223" s="75"/>
      <c r="P223" s="75"/>
      <c r="Q223" s="76"/>
      <c r="R223" s="76"/>
      <c r="S223" s="67"/>
    </row>
    <row r="224" spans="2:19" x14ac:dyDescent="0.25">
      <c r="B224" s="67"/>
      <c r="C224" s="72"/>
      <c r="D224" s="72"/>
      <c r="E224" s="72"/>
      <c r="F224" s="72"/>
      <c r="G224" s="72"/>
      <c r="H224" s="72"/>
      <c r="I224" s="67"/>
      <c r="J224" s="73"/>
      <c r="K224" s="74"/>
      <c r="L224" s="74"/>
      <c r="M224" s="74"/>
      <c r="N224" s="75"/>
      <c r="O224" s="75"/>
      <c r="P224" s="75"/>
      <c r="Q224" s="76"/>
      <c r="R224" s="76"/>
      <c r="S224" s="67"/>
    </row>
    <row r="225" spans="2:19" x14ac:dyDescent="0.25">
      <c r="B225" s="67"/>
      <c r="C225" s="72"/>
      <c r="D225" s="72"/>
      <c r="E225" s="72"/>
      <c r="F225" s="72"/>
      <c r="G225" s="72"/>
      <c r="H225" s="72"/>
      <c r="I225" s="67"/>
      <c r="J225" s="73"/>
      <c r="K225" s="74"/>
      <c r="L225" s="74"/>
      <c r="M225" s="74"/>
      <c r="N225" s="75"/>
      <c r="O225" s="75"/>
      <c r="P225" s="75"/>
      <c r="Q225" s="76"/>
      <c r="R225" s="76"/>
      <c r="S225" s="67"/>
    </row>
    <row r="226" spans="2:19" x14ac:dyDescent="0.25">
      <c r="B226" s="67"/>
      <c r="C226" s="72"/>
      <c r="D226" s="72"/>
      <c r="E226" s="72"/>
      <c r="F226" s="72"/>
      <c r="G226" s="72"/>
      <c r="H226" s="72"/>
      <c r="I226" s="67"/>
      <c r="J226" s="73"/>
      <c r="K226" s="74"/>
      <c r="L226" s="74"/>
      <c r="M226" s="74"/>
      <c r="N226" s="75"/>
      <c r="O226" s="75"/>
      <c r="P226" s="75"/>
      <c r="Q226" s="76"/>
      <c r="R226" s="76"/>
      <c r="S226" s="67"/>
    </row>
    <row r="227" spans="2:19" x14ac:dyDescent="0.25">
      <c r="B227" s="67"/>
      <c r="C227" s="72"/>
      <c r="D227" s="72"/>
      <c r="E227" s="72"/>
      <c r="F227" s="72"/>
      <c r="G227" s="72"/>
      <c r="H227" s="72"/>
      <c r="I227" s="67"/>
      <c r="J227" s="73"/>
      <c r="K227" s="74"/>
      <c r="L227" s="74"/>
      <c r="M227" s="74"/>
      <c r="N227" s="75"/>
      <c r="O227" s="75"/>
      <c r="P227" s="75"/>
      <c r="Q227" s="76"/>
      <c r="R227" s="76"/>
      <c r="S227" s="67"/>
    </row>
    <row r="228" spans="2:19" x14ac:dyDescent="0.25">
      <c r="B228" s="67"/>
      <c r="C228" s="72"/>
      <c r="D228" s="72"/>
      <c r="E228" s="72"/>
      <c r="F228" s="72"/>
      <c r="G228" s="72"/>
      <c r="H228" s="72"/>
      <c r="I228" s="67"/>
      <c r="J228" s="73"/>
      <c r="K228" s="74"/>
      <c r="L228" s="74"/>
      <c r="M228" s="74"/>
      <c r="N228" s="75"/>
      <c r="O228" s="75"/>
      <c r="P228" s="75"/>
      <c r="Q228" s="76"/>
      <c r="R228" s="76"/>
      <c r="S228" s="67"/>
    </row>
    <row r="229" spans="2:19" x14ac:dyDescent="0.25">
      <c r="B229" s="67"/>
      <c r="C229" s="72"/>
      <c r="D229" s="72"/>
      <c r="E229" s="72"/>
      <c r="F229" s="72"/>
      <c r="G229" s="72"/>
      <c r="H229" s="72"/>
      <c r="I229" s="67"/>
      <c r="J229" s="73"/>
      <c r="K229" s="74"/>
      <c r="L229" s="74"/>
      <c r="M229" s="74"/>
      <c r="N229" s="75"/>
      <c r="O229" s="75"/>
      <c r="P229" s="75"/>
      <c r="Q229" s="76"/>
      <c r="R229" s="76"/>
      <c r="S229" s="67"/>
    </row>
    <row r="230" spans="2:19" x14ac:dyDescent="0.25">
      <c r="B230" s="67"/>
      <c r="C230" s="72"/>
      <c r="D230" s="72"/>
      <c r="E230" s="72"/>
      <c r="F230" s="72"/>
      <c r="G230" s="72"/>
      <c r="H230" s="72"/>
      <c r="I230" s="67"/>
      <c r="J230" s="73"/>
      <c r="K230" s="74"/>
      <c r="L230" s="74"/>
      <c r="M230" s="74"/>
      <c r="N230" s="75"/>
      <c r="O230" s="75"/>
      <c r="P230" s="75"/>
      <c r="Q230" s="76"/>
      <c r="R230" s="76"/>
      <c r="S230" s="67"/>
    </row>
    <row r="231" spans="2:19" x14ac:dyDescent="0.25">
      <c r="B231" s="67"/>
      <c r="C231" s="72"/>
      <c r="D231" s="72"/>
      <c r="E231" s="72"/>
      <c r="F231" s="72"/>
      <c r="G231" s="72"/>
      <c r="H231" s="72"/>
      <c r="I231" s="67"/>
      <c r="J231" s="73"/>
      <c r="K231" s="74"/>
      <c r="L231" s="74"/>
      <c r="M231" s="74"/>
      <c r="N231" s="75"/>
      <c r="O231" s="75"/>
      <c r="P231" s="75"/>
      <c r="Q231" s="76"/>
      <c r="R231" s="76"/>
      <c r="S231" s="67"/>
    </row>
    <row r="232" spans="2:19" x14ac:dyDescent="0.25">
      <c r="B232" s="67"/>
      <c r="C232" s="72"/>
      <c r="D232" s="72"/>
      <c r="E232" s="72"/>
      <c r="F232" s="72"/>
      <c r="G232" s="72"/>
      <c r="H232" s="72"/>
      <c r="I232" s="67"/>
      <c r="J232" s="73"/>
      <c r="K232" s="74"/>
      <c r="L232" s="74"/>
      <c r="M232" s="74"/>
      <c r="N232" s="75"/>
      <c r="O232" s="75"/>
      <c r="P232" s="75"/>
      <c r="Q232" s="76"/>
      <c r="R232" s="76"/>
      <c r="S232" s="67"/>
    </row>
    <row r="233" spans="2:19" x14ac:dyDescent="0.25">
      <c r="B233" s="67"/>
      <c r="C233" s="72"/>
      <c r="D233" s="72"/>
      <c r="E233" s="72"/>
      <c r="F233" s="72"/>
      <c r="G233" s="72"/>
      <c r="H233" s="72"/>
      <c r="I233" s="67"/>
      <c r="J233" s="73"/>
      <c r="K233" s="74"/>
      <c r="L233" s="74"/>
      <c r="M233" s="74"/>
      <c r="N233" s="75"/>
      <c r="O233" s="75"/>
      <c r="P233" s="75"/>
      <c r="Q233" s="76"/>
      <c r="R233" s="76"/>
      <c r="S233" s="67"/>
    </row>
    <row r="234" spans="2:19" x14ac:dyDescent="0.25">
      <c r="B234" s="67"/>
      <c r="C234" s="72"/>
      <c r="D234" s="72"/>
      <c r="E234" s="72"/>
      <c r="F234" s="72"/>
      <c r="G234" s="72"/>
      <c r="H234" s="72"/>
      <c r="I234" s="67"/>
      <c r="J234" s="73"/>
      <c r="K234" s="74"/>
      <c r="L234" s="74"/>
      <c r="M234" s="74"/>
      <c r="N234" s="75"/>
      <c r="O234" s="75"/>
      <c r="P234" s="75"/>
      <c r="Q234" s="76"/>
      <c r="R234" s="76"/>
      <c r="S234" s="67"/>
    </row>
    <row r="235" spans="2:19" x14ac:dyDescent="0.25">
      <c r="B235" s="67"/>
      <c r="C235" s="72"/>
      <c r="D235" s="72"/>
      <c r="E235" s="72"/>
      <c r="F235" s="72"/>
      <c r="G235" s="72"/>
      <c r="H235" s="72"/>
      <c r="I235" s="67"/>
      <c r="J235" s="73"/>
      <c r="K235" s="74"/>
      <c r="L235" s="74"/>
      <c r="M235" s="74"/>
      <c r="N235" s="75"/>
      <c r="O235" s="75"/>
      <c r="P235" s="75"/>
      <c r="Q235" s="76"/>
      <c r="R235" s="76"/>
      <c r="S235" s="67"/>
    </row>
    <row r="236" spans="2:19" x14ac:dyDescent="0.25">
      <c r="B236" s="67"/>
      <c r="C236" s="72"/>
      <c r="D236" s="72"/>
      <c r="E236" s="72"/>
      <c r="F236" s="72"/>
      <c r="G236" s="72"/>
      <c r="H236" s="72"/>
      <c r="I236" s="67"/>
      <c r="J236" s="73"/>
      <c r="K236" s="74"/>
      <c r="L236" s="74"/>
      <c r="M236" s="74"/>
      <c r="N236" s="75"/>
      <c r="O236" s="75"/>
      <c r="P236" s="75"/>
      <c r="Q236" s="76"/>
      <c r="R236" s="76"/>
      <c r="S236" s="67"/>
    </row>
    <row r="237" spans="2:19" x14ac:dyDescent="0.25">
      <c r="B237" s="67"/>
      <c r="C237" s="72"/>
      <c r="D237" s="72"/>
      <c r="E237" s="72"/>
      <c r="F237" s="72"/>
      <c r="G237" s="72"/>
      <c r="H237" s="72"/>
      <c r="I237" s="67"/>
      <c r="J237" s="73"/>
      <c r="K237" s="74"/>
      <c r="L237" s="74"/>
      <c r="M237" s="74"/>
      <c r="N237" s="75"/>
      <c r="O237" s="75"/>
      <c r="P237" s="75"/>
      <c r="Q237" s="76"/>
      <c r="R237" s="76"/>
      <c r="S237" s="67"/>
    </row>
    <row r="238" spans="2:19" x14ac:dyDescent="0.25">
      <c r="B238" s="67"/>
      <c r="C238" s="72"/>
      <c r="D238" s="72"/>
      <c r="E238" s="72"/>
      <c r="F238" s="72"/>
      <c r="G238" s="72"/>
      <c r="H238" s="72"/>
      <c r="I238" s="67"/>
      <c r="J238" s="73"/>
      <c r="K238" s="74"/>
      <c r="L238" s="74"/>
      <c r="M238" s="74"/>
      <c r="N238" s="75"/>
      <c r="O238" s="75"/>
      <c r="P238" s="75"/>
      <c r="Q238" s="76"/>
      <c r="R238" s="76"/>
      <c r="S238" s="67"/>
    </row>
    <row r="239" spans="2:19" x14ac:dyDescent="0.25">
      <c r="B239" s="67"/>
      <c r="C239" s="72"/>
      <c r="D239" s="72"/>
      <c r="E239" s="72"/>
      <c r="F239" s="72"/>
      <c r="G239" s="72"/>
      <c r="H239" s="72"/>
      <c r="I239" s="67"/>
      <c r="J239" s="73"/>
      <c r="K239" s="74"/>
      <c r="L239" s="74"/>
      <c r="M239" s="74"/>
      <c r="N239" s="75"/>
      <c r="O239" s="75"/>
      <c r="P239" s="75"/>
      <c r="Q239" s="76"/>
      <c r="R239" s="76"/>
      <c r="S239" s="67"/>
    </row>
    <row r="240" spans="2:19" x14ac:dyDescent="0.25">
      <c r="B240" s="67"/>
      <c r="C240" s="72"/>
      <c r="D240" s="72"/>
      <c r="E240" s="72"/>
      <c r="F240" s="72"/>
      <c r="G240" s="72"/>
      <c r="H240" s="72"/>
      <c r="I240" s="67"/>
      <c r="J240" s="73"/>
      <c r="K240" s="74"/>
      <c r="L240" s="74"/>
      <c r="M240" s="74"/>
      <c r="N240" s="75"/>
      <c r="O240" s="75"/>
      <c r="P240" s="75"/>
      <c r="Q240" s="76"/>
      <c r="R240" s="76"/>
      <c r="S240" s="67"/>
    </row>
    <row r="241" spans="2:19" x14ac:dyDescent="0.25">
      <c r="B241" s="67"/>
      <c r="C241" s="72"/>
      <c r="D241" s="72"/>
      <c r="E241" s="72"/>
      <c r="F241" s="72"/>
      <c r="G241" s="72"/>
      <c r="H241" s="72"/>
      <c r="I241" s="67"/>
      <c r="J241" s="73"/>
      <c r="K241" s="74"/>
      <c r="L241" s="74"/>
      <c r="M241" s="74"/>
      <c r="N241" s="75"/>
      <c r="O241" s="75"/>
      <c r="P241" s="75"/>
      <c r="Q241" s="76"/>
      <c r="R241" s="76"/>
      <c r="S241" s="67"/>
    </row>
    <row r="242" spans="2:19" x14ac:dyDescent="0.25">
      <c r="B242" s="67"/>
      <c r="C242" s="72"/>
      <c r="D242" s="72"/>
      <c r="E242" s="72"/>
      <c r="F242" s="72"/>
      <c r="G242" s="72"/>
      <c r="H242" s="72"/>
      <c r="I242" s="67"/>
      <c r="J242" s="73"/>
      <c r="K242" s="74"/>
      <c r="L242" s="74"/>
      <c r="M242" s="74"/>
      <c r="N242" s="75"/>
      <c r="O242" s="75"/>
      <c r="P242" s="75"/>
      <c r="Q242" s="76"/>
      <c r="R242" s="76"/>
      <c r="S242" s="67"/>
    </row>
    <row r="243" spans="2:19" x14ac:dyDescent="0.25">
      <c r="B243" s="67"/>
      <c r="C243" s="72"/>
      <c r="D243" s="72"/>
      <c r="E243" s="72"/>
      <c r="F243" s="72"/>
      <c r="G243" s="72"/>
      <c r="H243" s="72"/>
      <c r="I243" s="67"/>
      <c r="J243" s="73"/>
      <c r="K243" s="74"/>
      <c r="L243" s="74"/>
      <c r="M243" s="74"/>
      <c r="N243" s="75"/>
      <c r="O243" s="75"/>
      <c r="P243" s="75"/>
      <c r="Q243" s="76"/>
      <c r="R243" s="76"/>
      <c r="S243" s="67"/>
    </row>
    <row r="244" spans="2:19" x14ac:dyDescent="0.25">
      <c r="B244" s="67"/>
      <c r="C244" s="72"/>
      <c r="D244" s="72"/>
      <c r="E244" s="72"/>
      <c r="F244" s="72"/>
      <c r="G244" s="72"/>
      <c r="H244" s="72"/>
      <c r="I244" s="67"/>
      <c r="J244" s="73"/>
      <c r="K244" s="74"/>
      <c r="L244" s="74"/>
      <c r="M244" s="74"/>
      <c r="N244" s="75"/>
      <c r="O244" s="75"/>
      <c r="P244" s="75"/>
      <c r="Q244" s="76"/>
      <c r="R244" s="76"/>
      <c r="S244" s="67"/>
    </row>
    <row r="245" spans="2:19" x14ac:dyDescent="0.25">
      <c r="B245" s="67"/>
      <c r="C245" s="72"/>
      <c r="D245" s="72"/>
      <c r="E245" s="72"/>
      <c r="F245" s="72"/>
      <c r="G245" s="72"/>
      <c r="H245" s="72"/>
      <c r="I245" s="67"/>
      <c r="J245" s="73"/>
      <c r="K245" s="74"/>
      <c r="L245" s="74"/>
      <c r="M245" s="74"/>
      <c r="N245" s="75"/>
      <c r="O245" s="75"/>
      <c r="P245" s="75"/>
      <c r="Q245" s="76"/>
      <c r="R245" s="76"/>
      <c r="S245" s="67"/>
    </row>
    <row r="246" spans="2:19" x14ac:dyDescent="0.25">
      <c r="B246" s="67"/>
      <c r="C246" s="72"/>
      <c r="D246" s="72"/>
      <c r="E246" s="72"/>
      <c r="F246" s="72"/>
      <c r="G246" s="72"/>
      <c r="H246" s="72"/>
      <c r="I246" s="67"/>
      <c r="J246" s="73"/>
      <c r="K246" s="74"/>
      <c r="L246" s="74"/>
      <c r="M246" s="74"/>
      <c r="N246" s="75"/>
      <c r="O246" s="75"/>
      <c r="P246" s="75"/>
      <c r="Q246" s="76"/>
      <c r="R246" s="76"/>
      <c r="S246" s="67"/>
    </row>
    <row r="247" spans="2:19" x14ac:dyDescent="0.25">
      <c r="B247" s="67"/>
      <c r="C247" s="72"/>
      <c r="D247" s="72"/>
      <c r="E247" s="72"/>
      <c r="F247" s="72"/>
      <c r="G247" s="72"/>
      <c r="H247" s="72"/>
      <c r="I247" s="67"/>
      <c r="J247" s="73"/>
      <c r="K247" s="74"/>
      <c r="L247" s="74"/>
      <c r="M247" s="74"/>
      <c r="N247" s="75"/>
      <c r="O247" s="75"/>
      <c r="P247" s="75"/>
      <c r="Q247" s="76"/>
      <c r="R247" s="76"/>
      <c r="S247" s="67"/>
    </row>
    <row r="248" spans="2:19" x14ac:dyDescent="0.25">
      <c r="B248" s="67"/>
      <c r="C248" s="72"/>
      <c r="D248" s="72"/>
      <c r="E248" s="72"/>
      <c r="F248" s="72"/>
      <c r="G248" s="72"/>
      <c r="H248" s="72"/>
      <c r="I248" s="67"/>
      <c r="J248" s="73"/>
      <c r="K248" s="74"/>
      <c r="L248" s="74"/>
      <c r="M248" s="74"/>
      <c r="N248" s="75"/>
      <c r="O248" s="75"/>
      <c r="P248" s="75"/>
      <c r="Q248" s="76"/>
      <c r="R248" s="76"/>
      <c r="S248" s="67"/>
    </row>
    <row r="249" spans="2:19" x14ac:dyDescent="0.25">
      <c r="B249" s="67"/>
      <c r="C249" s="72"/>
      <c r="D249" s="72"/>
      <c r="E249" s="72"/>
      <c r="F249" s="72"/>
      <c r="G249" s="72"/>
      <c r="H249" s="72"/>
      <c r="I249" s="67"/>
      <c r="J249" s="73"/>
      <c r="K249" s="74"/>
      <c r="L249" s="74"/>
      <c r="M249" s="74"/>
      <c r="N249" s="75"/>
      <c r="O249" s="75"/>
      <c r="P249" s="75"/>
      <c r="Q249" s="76"/>
      <c r="R249" s="76"/>
      <c r="S249" s="67"/>
    </row>
    <row r="250" spans="2:19" x14ac:dyDescent="0.25">
      <c r="B250" s="67"/>
      <c r="C250" s="72"/>
      <c r="D250" s="72"/>
      <c r="E250" s="72"/>
      <c r="F250" s="72"/>
      <c r="G250" s="72"/>
      <c r="H250" s="72"/>
      <c r="I250" s="67"/>
      <c r="J250" s="73"/>
      <c r="K250" s="74"/>
      <c r="L250" s="74"/>
      <c r="M250" s="74"/>
      <c r="N250" s="75"/>
      <c r="O250" s="75"/>
      <c r="P250" s="75"/>
      <c r="Q250" s="76"/>
      <c r="R250" s="76"/>
      <c r="S250" s="67"/>
    </row>
    <row r="251" spans="2:19" x14ac:dyDescent="0.25">
      <c r="B251" s="67"/>
      <c r="C251" s="72"/>
      <c r="D251" s="72"/>
      <c r="E251" s="72"/>
      <c r="F251" s="72"/>
      <c r="G251" s="72"/>
      <c r="H251" s="72"/>
      <c r="I251" s="67"/>
      <c r="J251" s="73"/>
      <c r="K251" s="74"/>
      <c r="L251" s="74"/>
      <c r="M251" s="74"/>
      <c r="N251" s="75"/>
      <c r="O251" s="75"/>
      <c r="P251" s="75"/>
      <c r="Q251" s="76"/>
      <c r="R251" s="76"/>
      <c r="S251" s="67"/>
    </row>
    <row r="252" spans="2:19" x14ac:dyDescent="0.25">
      <c r="B252" s="67"/>
      <c r="C252" s="72"/>
      <c r="D252" s="72"/>
      <c r="E252" s="72"/>
      <c r="F252" s="72"/>
      <c r="G252" s="72"/>
      <c r="H252" s="72"/>
      <c r="I252" s="67"/>
      <c r="J252" s="73"/>
      <c r="K252" s="74"/>
      <c r="L252" s="74"/>
      <c r="M252" s="74"/>
      <c r="N252" s="75"/>
      <c r="O252" s="75"/>
      <c r="P252" s="75"/>
      <c r="Q252" s="76"/>
      <c r="R252" s="76"/>
      <c r="S252" s="67"/>
    </row>
    <row r="253" spans="2:19" x14ac:dyDescent="0.25">
      <c r="B253" s="67"/>
      <c r="C253" s="72"/>
      <c r="D253" s="72"/>
      <c r="E253" s="72"/>
      <c r="F253" s="72"/>
      <c r="G253" s="72"/>
      <c r="H253" s="72"/>
      <c r="I253" s="67"/>
      <c r="J253" s="73"/>
      <c r="K253" s="74"/>
      <c r="L253" s="74"/>
      <c r="M253" s="74"/>
      <c r="N253" s="75"/>
      <c r="O253" s="75"/>
      <c r="P253" s="75"/>
      <c r="Q253" s="76"/>
      <c r="R253" s="76"/>
      <c r="S253" s="67"/>
    </row>
    <row r="254" spans="2:19" x14ac:dyDescent="0.25">
      <c r="B254" s="67"/>
      <c r="C254" s="72"/>
      <c r="D254" s="72"/>
      <c r="E254" s="72"/>
      <c r="F254" s="72"/>
      <c r="G254" s="72"/>
      <c r="H254" s="72"/>
      <c r="I254" s="67"/>
      <c r="J254" s="73"/>
      <c r="K254" s="74"/>
      <c r="L254" s="74"/>
      <c r="M254" s="74"/>
      <c r="N254" s="75"/>
      <c r="O254" s="75"/>
      <c r="P254" s="75"/>
      <c r="Q254" s="76"/>
      <c r="R254" s="76"/>
      <c r="S254" s="67"/>
    </row>
    <row r="255" spans="2:19" x14ac:dyDescent="0.25">
      <c r="B255" s="67"/>
      <c r="C255" s="72"/>
      <c r="D255" s="72"/>
      <c r="E255" s="72"/>
      <c r="F255" s="72"/>
      <c r="G255" s="72"/>
      <c r="H255" s="72"/>
      <c r="I255" s="67"/>
      <c r="J255" s="73"/>
      <c r="K255" s="74"/>
      <c r="L255" s="74"/>
      <c r="M255" s="74"/>
      <c r="N255" s="75"/>
      <c r="O255" s="75"/>
      <c r="P255" s="75"/>
      <c r="Q255" s="76"/>
      <c r="R255" s="76"/>
      <c r="S255" s="67"/>
    </row>
    <row r="256" spans="2:19" x14ac:dyDescent="0.25">
      <c r="B256" s="67"/>
      <c r="C256" s="72"/>
      <c r="D256" s="72"/>
      <c r="E256" s="72"/>
      <c r="F256" s="72"/>
      <c r="G256" s="72"/>
      <c r="H256" s="72"/>
      <c r="I256" s="67"/>
      <c r="J256" s="73"/>
      <c r="K256" s="74"/>
      <c r="L256" s="74"/>
      <c r="M256" s="74"/>
      <c r="N256" s="75"/>
      <c r="O256" s="75"/>
      <c r="P256" s="75"/>
      <c r="Q256" s="76"/>
      <c r="R256" s="76"/>
      <c r="S256" s="67"/>
    </row>
    <row r="257" spans="2:19" x14ac:dyDescent="0.25">
      <c r="B257" s="67"/>
      <c r="C257" s="72"/>
      <c r="D257" s="72"/>
      <c r="E257" s="72"/>
      <c r="F257" s="72"/>
      <c r="G257" s="72"/>
      <c r="H257" s="72"/>
      <c r="I257" s="67"/>
      <c r="J257" s="73"/>
      <c r="K257" s="74"/>
      <c r="L257" s="74"/>
      <c r="M257" s="74"/>
      <c r="N257" s="75"/>
      <c r="O257" s="75"/>
      <c r="P257" s="75"/>
      <c r="Q257" s="76"/>
      <c r="R257" s="76"/>
      <c r="S257" s="67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8"/>
  <sheetViews>
    <sheetView view="pageBreakPreview" zoomScale="85" zoomScaleSheetLayoutView="85" workbookViewId="0">
      <selection activeCell="C3" sqref="C3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6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91" t="s">
        <v>0</v>
      </c>
      <c r="B3" s="92"/>
      <c r="C3" s="6" t="s">
        <v>1</v>
      </c>
      <c r="D3" s="4" t="s">
        <v>7</v>
      </c>
      <c r="E3" s="6" t="s">
        <v>15</v>
      </c>
      <c r="F3" s="3"/>
    </row>
    <row r="4" spans="1:9" ht="15.75" x14ac:dyDescent="0.2">
      <c r="A4" s="93"/>
      <c r="B4" s="94"/>
      <c r="C4" s="2"/>
      <c r="D4" s="5"/>
      <c r="E4" s="6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6" t="s">
        <v>10</v>
      </c>
      <c r="B7" s="6" t="s">
        <v>8</v>
      </c>
      <c r="C7" s="6" t="s">
        <v>9</v>
      </c>
      <c r="D7" s="95" t="s">
        <v>3</v>
      </c>
      <c r="E7" s="95"/>
      <c r="F7" s="3"/>
    </row>
    <row r="8" spans="1:9" ht="15" x14ac:dyDescent="0.2">
      <c r="A8" s="7">
        <v>1</v>
      </c>
      <c r="B8" s="7"/>
      <c r="C8" s="7"/>
      <c r="D8" s="95"/>
      <c r="E8" s="95"/>
      <c r="F8" s="3"/>
    </row>
    <row r="9" spans="1:9" ht="15" x14ac:dyDescent="0.2">
      <c r="A9" s="7">
        <v>2</v>
      </c>
      <c r="B9" s="7"/>
      <c r="C9" s="7"/>
      <c r="D9" s="89"/>
      <c r="E9" s="89"/>
      <c r="F9" s="3"/>
    </row>
    <row r="10" spans="1:9" ht="15" x14ac:dyDescent="0.2">
      <c r="A10" s="7">
        <v>3</v>
      </c>
      <c r="B10" s="7"/>
      <c r="C10" s="7"/>
      <c r="D10" s="89"/>
      <c r="E10" s="89"/>
      <c r="F10" s="3"/>
    </row>
    <row r="11" spans="1:9" ht="15" x14ac:dyDescent="0.2">
      <c r="A11" s="7">
        <v>4</v>
      </c>
      <c r="B11" s="7"/>
      <c r="C11" s="7"/>
      <c r="D11" s="89"/>
      <c r="E11" s="89"/>
      <c r="F11" s="3"/>
    </row>
    <row r="12" spans="1:9" ht="15" x14ac:dyDescent="0.2">
      <c r="A12" s="7">
        <v>5</v>
      </c>
      <c r="B12" s="7"/>
      <c r="C12" s="7"/>
      <c r="D12" s="89"/>
      <c r="E12" s="89"/>
      <c r="F12" s="3"/>
    </row>
    <row r="13" spans="1:9" ht="15" x14ac:dyDescent="0.2">
      <c r="A13" s="7">
        <v>6</v>
      </c>
      <c r="B13" s="7"/>
      <c r="C13" s="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6" t="s">
        <v>11</v>
      </c>
      <c r="B17" s="6" t="s">
        <v>5</v>
      </c>
      <c r="C17" s="90" t="s">
        <v>3</v>
      </c>
      <c r="D17" s="90"/>
      <c r="E17" s="90"/>
      <c r="F17" s="3"/>
    </row>
    <row r="18" spans="1:6" ht="15" x14ac:dyDescent="0.2">
      <c r="A18" s="7"/>
      <c r="B18" s="7"/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6" t="s">
        <v>4</v>
      </c>
      <c r="B21" s="6" t="s">
        <v>5</v>
      </c>
      <c r="C21" s="90" t="s">
        <v>3</v>
      </c>
      <c r="D21" s="90"/>
      <c r="E21" s="90"/>
      <c r="F21" s="3"/>
    </row>
    <row r="22" spans="1:6" ht="15" x14ac:dyDescent="0.2">
      <c r="A22" s="7"/>
      <c r="B22" s="7"/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6" t="s">
        <v>10</v>
      </c>
      <c r="B25" s="6" t="s">
        <v>12</v>
      </c>
      <c r="C25" s="6" t="s">
        <v>24</v>
      </c>
      <c r="D25" s="95" t="s">
        <v>3</v>
      </c>
      <c r="E25" s="95"/>
      <c r="F25" s="3"/>
    </row>
    <row r="26" spans="1:6" ht="15" x14ac:dyDescent="0.2">
      <c r="A26" s="7">
        <v>1</v>
      </c>
      <c r="B26" s="7"/>
      <c r="C26" s="6"/>
      <c r="D26" s="95"/>
      <c r="E26" s="95"/>
      <c r="F26" s="3"/>
    </row>
    <row r="27" spans="1:6" ht="15" x14ac:dyDescent="0.2">
      <c r="A27" s="7">
        <v>2</v>
      </c>
      <c r="B27" s="7"/>
      <c r="C27" s="6"/>
      <c r="D27" s="95"/>
      <c r="E27" s="95"/>
      <c r="F27" s="3"/>
    </row>
    <row r="28" spans="1:6" ht="15" x14ac:dyDescent="0.2">
      <c r="A28" s="7">
        <v>3</v>
      </c>
      <c r="B28" s="7"/>
      <c r="C28" s="6"/>
      <c r="D28" s="95"/>
      <c r="E28" s="95"/>
      <c r="F28" s="3"/>
    </row>
    <row r="29" spans="1:6" ht="15" x14ac:dyDescent="0.2">
      <c r="A29" s="7">
        <v>4</v>
      </c>
      <c r="B29" s="7"/>
      <c r="C29" s="6"/>
      <c r="D29" s="95"/>
      <c r="E29" s="95"/>
      <c r="F29" s="3"/>
    </row>
    <row r="30" spans="1:6" ht="15" x14ac:dyDescent="0.2">
      <c r="A30" s="7">
        <v>5</v>
      </c>
      <c r="B30" s="7"/>
      <c r="C30" s="6"/>
      <c r="D30" s="95"/>
      <c r="E30" s="95"/>
      <c r="F30" s="3"/>
    </row>
    <row r="31" spans="1:6" ht="15" x14ac:dyDescent="0.2">
      <c r="A31" s="7">
        <v>6</v>
      </c>
      <c r="B31" s="7"/>
      <c r="C31" s="6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D31:E31"/>
    <mergeCell ref="D13:E13"/>
    <mergeCell ref="A1:E1"/>
    <mergeCell ref="D7:E7"/>
    <mergeCell ref="D29:E29"/>
    <mergeCell ref="D30:E30"/>
    <mergeCell ref="D8:E8"/>
    <mergeCell ref="D9:E9"/>
    <mergeCell ref="D10:E10"/>
    <mergeCell ref="D11:E11"/>
    <mergeCell ref="D12:E12"/>
    <mergeCell ref="D25:E25"/>
    <mergeCell ref="D26:E26"/>
    <mergeCell ref="D27:E27"/>
    <mergeCell ref="D28:E28"/>
    <mergeCell ref="C17:E17"/>
    <mergeCell ref="C18:E18"/>
    <mergeCell ref="C21:E21"/>
    <mergeCell ref="C22:E22"/>
    <mergeCell ref="A3:B3"/>
    <mergeCell ref="A4:B4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38"/>
  <sheetViews>
    <sheetView zoomScale="130" zoomScaleNormal="130" workbookViewId="0">
      <selection activeCell="F17" sqref="F17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32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3" t="s">
        <v>1</v>
      </c>
      <c r="D3" s="97" t="s">
        <v>7</v>
      </c>
      <c r="E3" s="98"/>
      <c r="F3" s="3"/>
    </row>
    <row r="4" spans="1:9" ht="20.25" customHeight="1" x14ac:dyDescent="0.2">
      <c r="A4" s="93" t="s">
        <v>26</v>
      </c>
      <c r="B4" s="94"/>
      <c r="C4" s="2" t="s">
        <v>27</v>
      </c>
      <c r="D4" s="99">
        <v>157.6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3" t="s">
        <v>10</v>
      </c>
      <c r="B7" s="13" t="s">
        <v>8</v>
      </c>
      <c r="C7" s="13" t="s">
        <v>9</v>
      </c>
      <c r="D7" s="95" t="s">
        <v>3</v>
      </c>
      <c r="E7" s="95"/>
      <c r="F7" s="3"/>
    </row>
    <row r="8" spans="1:9" ht="15" x14ac:dyDescent="0.2">
      <c r="A8" s="12">
        <v>1</v>
      </c>
      <c r="B8" s="18">
        <f>D4-2</f>
        <v>155.6</v>
      </c>
      <c r="C8" s="12">
        <v>200</v>
      </c>
      <c r="D8" s="95"/>
      <c r="E8" s="95"/>
      <c r="F8" s="3"/>
    </row>
    <row r="9" spans="1:9" ht="15" x14ac:dyDescent="0.2">
      <c r="A9" s="12">
        <v>2</v>
      </c>
      <c r="B9" s="18">
        <v>155.6</v>
      </c>
      <c r="C9" s="12">
        <v>200</v>
      </c>
      <c r="D9" s="89"/>
      <c r="E9" s="89"/>
      <c r="F9" s="3"/>
    </row>
    <row r="10" spans="1:9" ht="15" x14ac:dyDescent="0.2">
      <c r="A10" s="12">
        <v>3</v>
      </c>
      <c r="B10" s="18"/>
      <c r="C10" s="12"/>
      <c r="D10" s="89"/>
      <c r="E10" s="89"/>
      <c r="F10" s="3"/>
    </row>
    <row r="11" spans="1:9" ht="15" x14ac:dyDescent="0.2">
      <c r="A11" s="12">
        <v>4</v>
      </c>
      <c r="B11" s="18"/>
      <c r="C11" s="12"/>
      <c r="D11" s="89"/>
      <c r="E11" s="89"/>
      <c r="F11" s="3"/>
    </row>
    <row r="12" spans="1:9" ht="15" x14ac:dyDescent="0.2">
      <c r="A12" s="12">
        <v>5</v>
      </c>
      <c r="B12" s="18"/>
      <c r="C12" s="12"/>
      <c r="D12" s="89"/>
      <c r="E12" s="89"/>
      <c r="F12" s="3"/>
    </row>
    <row r="13" spans="1:9" ht="15" x14ac:dyDescent="0.2">
      <c r="A13" s="12">
        <v>6</v>
      </c>
      <c r="B13" s="12"/>
      <c r="C13" s="12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3" t="s">
        <v>11</v>
      </c>
      <c r="B17" s="13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28</v>
      </c>
      <c r="B18" s="15" t="s">
        <v>29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3" t="s">
        <v>4</v>
      </c>
      <c r="B21" s="13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2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3" t="s">
        <v>10</v>
      </c>
      <c r="B25" s="13" t="s">
        <v>12</v>
      </c>
      <c r="C25" s="13" t="s">
        <v>24</v>
      </c>
      <c r="D25" s="95" t="s">
        <v>3</v>
      </c>
      <c r="E25" s="95"/>
      <c r="F25" s="3"/>
    </row>
    <row r="26" spans="1:6" ht="15" x14ac:dyDescent="0.2">
      <c r="A26" s="12">
        <v>1</v>
      </c>
      <c r="B26" s="15">
        <v>200</v>
      </c>
      <c r="C26" s="14" t="s">
        <v>31</v>
      </c>
      <c r="D26" s="95"/>
      <c r="E26" s="95"/>
      <c r="F26" s="3"/>
    </row>
    <row r="27" spans="1:6" ht="15" x14ac:dyDescent="0.2">
      <c r="A27" s="12">
        <v>2</v>
      </c>
      <c r="B27" s="15">
        <v>200</v>
      </c>
      <c r="C27" s="14" t="s">
        <v>31</v>
      </c>
      <c r="D27" s="95"/>
      <c r="E27" s="95"/>
      <c r="F27" s="3"/>
    </row>
    <row r="28" spans="1:6" ht="15" x14ac:dyDescent="0.2">
      <c r="A28" s="12">
        <v>3</v>
      </c>
      <c r="B28" s="15">
        <v>200</v>
      </c>
      <c r="C28" s="14" t="s">
        <v>31</v>
      </c>
      <c r="D28" s="95"/>
      <c r="E28" s="95"/>
      <c r="F28" s="3"/>
    </row>
    <row r="29" spans="1:6" ht="15" x14ac:dyDescent="0.2">
      <c r="A29" s="12">
        <v>4</v>
      </c>
      <c r="B29" s="12"/>
      <c r="C29" s="13"/>
      <c r="D29" s="95"/>
      <c r="E29" s="95"/>
      <c r="F29" s="3"/>
    </row>
    <row r="30" spans="1:6" ht="15" x14ac:dyDescent="0.2">
      <c r="A30" s="12">
        <v>5</v>
      </c>
      <c r="B30" s="12"/>
      <c r="C30" s="13"/>
      <c r="D30" s="95"/>
      <c r="E30" s="95"/>
      <c r="F30" s="3"/>
    </row>
    <row r="31" spans="1:6" ht="15" x14ac:dyDescent="0.2">
      <c r="A31" s="12">
        <v>6</v>
      </c>
      <c r="B31" s="12"/>
      <c r="C31" s="13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38"/>
  <sheetViews>
    <sheetView topLeftCell="A4" zoomScale="130" zoomScaleNormal="130" workbookViewId="0">
      <selection activeCell="Q18" sqref="Q18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33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34</v>
      </c>
      <c r="B4" s="94"/>
      <c r="C4" s="2" t="s">
        <v>27</v>
      </c>
      <c r="D4" s="99">
        <v>157.26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D4-2</f>
        <v>155.26</v>
      </c>
      <c r="C8" s="15">
        <v>200</v>
      </c>
      <c r="D8" s="95"/>
      <c r="E8" s="95"/>
      <c r="F8" s="3"/>
    </row>
    <row r="9" spans="1:9" ht="15" x14ac:dyDescent="0.2">
      <c r="A9" s="15">
        <v>2</v>
      </c>
      <c r="B9" s="18">
        <v>155.26</v>
      </c>
      <c r="C9" s="15">
        <v>100</v>
      </c>
      <c r="D9" s="89"/>
      <c r="E9" s="89"/>
      <c r="F9" s="3"/>
    </row>
    <row r="10" spans="1:9" ht="15" x14ac:dyDescent="0.2">
      <c r="A10" s="15">
        <v>3</v>
      </c>
      <c r="B10" s="18">
        <v>155.26</v>
      </c>
      <c r="C10" s="15">
        <v>65</v>
      </c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5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100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>
        <v>50</v>
      </c>
      <c r="C27" s="14" t="s">
        <v>31</v>
      </c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38"/>
  <sheetViews>
    <sheetView topLeftCell="A4" zoomScale="130" zoomScaleNormal="130" workbookViewId="0">
      <selection activeCell="C10" sqref="C10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36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37</v>
      </c>
      <c r="B4" s="94"/>
      <c r="C4" s="2" t="s">
        <v>27</v>
      </c>
      <c r="D4" s="99">
        <v>157.30000000000001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D4-2</f>
        <v>155.30000000000001</v>
      </c>
      <c r="C8" s="15">
        <v>100</v>
      </c>
      <c r="D8" s="95"/>
      <c r="E8" s="95"/>
      <c r="F8" s="3"/>
    </row>
    <row r="9" spans="1:9" ht="15" x14ac:dyDescent="0.2">
      <c r="A9" s="15">
        <v>2</v>
      </c>
      <c r="B9" s="18">
        <v>155.30000000000001</v>
      </c>
      <c r="C9" s="15">
        <v>80</v>
      </c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100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>
        <v>80</v>
      </c>
      <c r="C27" s="14" t="s">
        <v>31</v>
      </c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8"/>
  <sheetViews>
    <sheetView zoomScale="130" zoomScaleNormal="130" workbookViewId="0">
      <selection activeCell="B9" sqref="B9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38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39</v>
      </c>
      <c r="B4" s="94"/>
      <c r="C4" s="2" t="s">
        <v>27</v>
      </c>
      <c r="D4" s="99">
        <v>157.13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D4-2</f>
        <v>155.13</v>
      </c>
      <c r="C8" s="15">
        <v>200</v>
      </c>
      <c r="D8" s="95"/>
      <c r="E8" s="95"/>
      <c r="F8" s="3"/>
    </row>
    <row r="9" spans="1:9" ht="15" x14ac:dyDescent="0.2">
      <c r="A9" s="15">
        <v>2</v>
      </c>
      <c r="B9" s="18"/>
      <c r="C9" s="15"/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/>
      <c r="C26" s="14"/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38"/>
  <sheetViews>
    <sheetView topLeftCell="A4" zoomScale="130" zoomScaleNormal="130" workbookViewId="0">
      <selection activeCell="F18" sqref="F18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40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41</v>
      </c>
      <c r="B4" s="94"/>
      <c r="C4" s="2" t="s">
        <v>27</v>
      </c>
      <c r="D4" s="99">
        <v>157.04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D4-2</f>
        <v>155.04</v>
      </c>
      <c r="C8" s="15">
        <v>200</v>
      </c>
      <c r="D8" s="95"/>
      <c r="E8" s="95"/>
      <c r="F8" s="3"/>
    </row>
    <row r="9" spans="1:9" ht="15" x14ac:dyDescent="0.2">
      <c r="A9" s="15">
        <v>2</v>
      </c>
      <c r="B9" s="18"/>
      <c r="C9" s="15"/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2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20">
        <v>2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100</v>
      </c>
      <c r="C26" s="14"/>
      <c r="D26" s="95" t="s">
        <v>42</v>
      </c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38"/>
  <sheetViews>
    <sheetView zoomScale="130" zoomScaleNormal="130" workbookViewId="0">
      <selection activeCell="O16" sqref="O16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43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44</v>
      </c>
      <c r="B4" s="94"/>
      <c r="C4" s="2" t="s">
        <v>27</v>
      </c>
      <c r="D4" s="99">
        <v>157.02000000000001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D4-2</f>
        <v>155.02000000000001</v>
      </c>
      <c r="C8" s="15">
        <v>200</v>
      </c>
      <c r="D8" s="95"/>
      <c r="E8" s="95"/>
      <c r="F8" s="3"/>
    </row>
    <row r="9" spans="1:9" ht="15" x14ac:dyDescent="0.2">
      <c r="A9" s="15">
        <v>2</v>
      </c>
      <c r="B9" s="18">
        <v>155.02000000000001</v>
      </c>
      <c r="C9" s="15">
        <v>65</v>
      </c>
      <c r="D9" s="89"/>
      <c r="E9" s="89"/>
      <c r="F9" s="3"/>
    </row>
    <row r="10" spans="1:9" ht="15" x14ac:dyDescent="0.2">
      <c r="A10" s="15">
        <v>3</v>
      </c>
      <c r="B10" s="18">
        <v>155.02000000000001</v>
      </c>
      <c r="C10" s="15">
        <v>50</v>
      </c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50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>
        <v>50</v>
      </c>
      <c r="C27" s="14" t="s">
        <v>31</v>
      </c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38"/>
  <sheetViews>
    <sheetView zoomScale="130" zoomScaleNormal="130" workbookViewId="0">
      <selection activeCell="F31" sqref="F31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45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46</v>
      </c>
      <c r="B4" s="94"/>
      <c r="C4" s="2" t="s">
        <v>27</v>
      </c>
      <c r="D4" s="99">
        <v>157.15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D4-1.95</f>
        <v>155.20000000000002</v>
      </c>
      <c r="C8" s="15">
        <v>200</v>
      </c>
      <c r="D8" s="95"/>
      <c r="E8" s="95"/>
      <c r="F8" s="3"/>
    </row>
    <row r="9" spans="1:9" ht="15" x14ac:dyDescent="0.2">
      <c r="A9" s="15">
        <v>2</v>
      </c>
      <c r="B9" s="18">
        <v>155.19999999999999</v>
      </c>
      <c r="C9" s="15">
        <v>25</v>
      </c>
      <c r="D9" s="89"/>
      <c r="E9" s="89"/>
      <c r="F9" s="3"/>
    </row>
    <row r="10" spans="1:9" ht="15" x14ac:dyDescent="0.2">
      <c r="A10" s="15">
        <v>3</v>
      </c>
      <c r="B10" s="18">
        <v>155.19999999999999</v>
      </c>
      <c r="C10" s="15">
        <v>25</v>
      </c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25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>
        <v>25</v>
      </c>
      <c r="C27" s="14" t="s">
        <v>31</v>
      </c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I38"/>
  <sheetViews>
    <sheetView zoomScale="130" zoomScaleNormal="130" workbookViewId="0">
      <selection activeCell="P5" sqref="P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47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48</v>
      </c>
      <c r="B4" s="94"/>
      <c r="C4" s="2" t="s">
        <v>27</v>
      </c>
      <c r="D4" s="99">
        <v>157.1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D4-2</f>
        <v>155.1</v>
      </c>
      <c r="C8" s="15">
        <v>200</v>
      </c>
      <c r="D8" s="95"/>
      <c r="E8" s="95"/>
      <c r="F8" s="3"/>
    </row>
    <row r="9" spans="1:9" ht="15" x14ac:dyDescent="0.2">
      <c r="A9" s="15">
        <v>2</v>
      </c>
      <c r="B9" s="18">
        <v>155.1</v>
      </c>
      <c r="C9" s="15">
        <v>25</v>
      </c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25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I38"/>
  <sheetViews>
    <sheetView zoomScale="130" zoomScaleNormal="130" workbookViewId="0">
      <selection activeCell="O4" sqref="O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49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50</v>
      </c>
      <c r="B4" s="94"/>
      <c r="C4" s="2" t="s">
        <v>27</v>
      </c>
      <c r="D4" s="99">
        <v>157.28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D4-1.95</f>
        <v>155.33000000000001</v>
      </c>
      <c r="C8" s="15">
        <v>150</v>
      </c>
      <c r="D8" s="95"/>
      <c r="E8" s="95"/>
      <c r="F8" s="3"/>
    </row>
    <row r="9" spans="1:9" ht="15" x14ac:dyDescent="0.2">
      <c r="A9" s="15">
        <v>2</v>
      </c>
      <c r="B9" s="18">
        <v>155.33000000000001</v>
      </c>
      <c r="C9" s="15">
        <v>20</v>
      </c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20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I38"/>
  <sheetViews>
    <sheetView zoomScale="130" zoomScaleNormal="130" workbookViewId="0">
      <selection activeCell="P3" sqref="P3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51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52</v>
      </c>
      <c r="B4" s="94"/>
      <c r="C4" s="2" t="s">
        <v>27</v>
      </c>
      <c r="D4" s="99">
        <v>157.37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D4-2</f>
        <v>155.37</v>
      </c>
      <c r="C8" s="15">
        <v>150</v>
      </c>
      <c r="D8" s="95"/>
      <c r="E8" s="95"/>
      <c r="F8" s="3"/>
    </row>
    <row r="9" spans="1:9" ht="15" x14ac:dyDescent="0.2">
      <c r="A9" s="15">
        <v>2</v>
      </c>
      <c r="B9" s="18">
        <v>155.37</v>
      </c>
      <c r="C9" s="15">
        <v>25</v>
      </c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25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I38"/>
  <sheetViews>
    <sheetView topLeftCell="A4" zoomScale="130" zoomScaleNormal="130" workbookViewId="0">
      <selection activeCell="P32" sqref="P32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53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54</v>
      </c>
      <c r="B4" s="94"/>
      <c r="C4" s="2" t="s">
        <v>27</v>
      </c>
      <c r="D4" s="99">
        <v>157.36000000000001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D4-2</f>
        <v>155.36000000000001</v>
      </c>
      <c r="C8" s="15">
        <v>150</v>
      </c>
      <c r="D8" s="95"/>
      <c r="E8" s="95"/>
      <c r="F8" s="3"/>
    </row>
    <row r="9" spans="1:9" ht="15" x14ac:dyDescent="0.2">
      <c r="A9" s="15">
        <v>2</v>
      </c>
      <c r="B9" s="18">
        <v>155.36000000000001</v>
      </c>
      <c r="C9" s="15">
        <v>25</v>
      </c>
      <c r="D9" s="89"/>
      <c r="E9" s="89"/>
      <c r="F9" s="3"/>
    </row>
    <row r="10" spans="1:9" ht="15" x14ac:dyDescent="0.2">
      <c r="A10" s="15">
        <v>3</v>
      </c>
      <c r="B10" s="18">
        <v>155.36000000000001</v>
      </c>
      <c r="C10" s="15">
        <v>25</v>
      </c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25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>
        <v>25</v>
      </c>
      <c r="C27" s="14" t="s">
        <v>31</v>
      </c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I38"/>
  <sheetViews>
    <sheetView zoomScale="130" zoomScaleNormal="130" workbookViewId="0">
      <selection activeCell="O25" sqref="O2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55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56</v>
      </c>
      <c r="B4" s="94"/>
      <c r="C4" s="2" t="s">
        <v>27</v>
      </c>
      <c r="D4" s="99">
        <v>157.41999999999999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D4-2.1</f>
        <v>155.32</v>
      </c>
      <c r="C8" s="15">
        <v>150</v>
      </c>
      <c r="D8" s="95"/>
      <c r="E8" s="95"/>
      <c r="F8" s="3"/>
    </row>
    <row r="9" spans="1:9" ht="15" x14ac:dyDescent="0.2">
      <c r="A9" s="15">
        <v>2</v>
      </c>
      <c r="B9" s="18">
        <v>155.32</v>
      </c>
      <c r="C9" s="15">
        <v>25</v>
      </c>
      <c r="D9" s="89"/>
      <c r="E9" s="89"/>
      <c r="F9" s="3"/>
    </row>
    <row r="10" spans="1:9" ht="15" x14ac:dyDescent="0.2">
      <c r="A10" s="15">
        <v>3</v>
      </c>
      <c r="B10" s="18">
        <v>155.32</v>
      </c>
      <c r="C10" s="15">
        <v>25</v>
      </c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25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>
        <v>25</v>
      </c>
      <c r="C27" s="14" t="s">
        <v>31</v>
      </c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I38"/>
  <sheetViews>
    <sheetView zoomScale="130" zoomScaleNormal="130" workbookViewId="0">
      <selection activeCell="P29" sqref="P29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57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58</v>
      </c>
      <c r="B4" s="94"/>
      <c r="C4" s="2" t="s">
        <v>27</v>
      </c>
      <c r="D4" s="99">
        <v>157.31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D4-2.1</f>
        <v>155.21</v>
      </c>
      <c r="C8" s="15">
        <v>150</v>
      </c>
      <c r="D8" s="95"/>
      <c r="E8" s="95"/>
      <c r="F8" s="3"/>
    </row>
    <row r="9" spans="1:9" ht="15" x14ac:dyDescent="0.2">
      <c r="A9" s="15">
        <v>2</v>
      </c>
      <c r="B9" s="18">
        <v>155.21</v>
      </c>
      <c r="C9" s="15">
        <v>25</v>
      </c>
      <c r="D9" s="89"/>
      <c r="E9" s="89"/>
      <c r="F9" s="3"/>
    </row>
    <row r="10" spans="1:9" ht="15" x14ac:dyDescent="0.2">
      <c r="A10" s="15">
        <v>3</v>
      </c>
      <c r="B10" s="18">
        <v>155.21</v>
      </c>
      <c r="C10" s="15">
        <v>20</v>
      </c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20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>
        <v>25</v>
      </c>
      <c r="C27" s="14" t="s">
        <v>31</v>
      </c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I38"/>
  <sheetViews>
    <sheetView zoomScale="130" zoomScaleNormal="130" workbookViewId="0">
      <selection activeCell="O22" sqref="O22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59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60</v>
      </c>
      <c r="B4" s="94"/>
      <c r="C4" s="2" t="s">
        <v>27</v>
      </c>
      <c r="D4" s="99">
        <v>156.71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D4-2.1</f>
        <v>154.61000000000001</v>
      </c>
      <c r="C8" s="15">
        <v>150</v>
      </c>
      <c r="D8" s="95"/>
      <c r="E8" s="95"/>
      <c r="F8" s="3"/>
    </row>
    <row r="9" spans="1:9" ht="15" x14ac:dyDescent="0.2">
      <c r="A9" s="15">
        <v>2</v>
      </c>
      <c r="B9" s="18">
        <v>154.61000000000001</v>
      </c>
      <c r="C9" s="15">
        <v>32</v>
      </c>
      <c r="D9" s="89"/>
      <c r="E9" s="89"/>
      <c r="F9" s="3"/>
    </row>
    <row r="10" spans="1:9" ht="15" x14ac:dyDescent="0.2">
      <c r="A10" s="15">
        <v>3</v>
      </c>
      <c r="B10" s="18">
        <v>154.61000000000001</v>
      </c>
      <c r="C10" s="15">
        <v>25</v>
      </c>
      <c r="D10" s="89"/>
      <c r="E10" s="89"/>
      <c r="F10" s="3"/>
    </row>
    <row r="11" spans="1:9" ht="15" x14ac:dyDescent="0.2">
      <c r="A11" s="15">
        <v>4</v>
      </c>
      <c r="B11" s="18">
        <v>154.61000000000001</v>
      </c>
      <c r="C11" s="15">
        <v>25</v>
      </c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32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>
        <v>25</v>
      </c>
      <c r="C27" s="14" t="s">
        <v>31</v>
      </c>
      <c r="D27" s="95"/>
      <c r="E27" s="95"/>
      <c r="F27" s="3"/>
    </row>
    <row r="28" spans="1:6" ht="15" x14ac:dyDescent="0.2">
      <c r="A28" s="15">
        <v>3</v>
      </c>
      <c r="B28" s="15">
        <v>25</v>
      </c>
      <c r="C28" s="14" t="s">
        <v>31</v>
      </c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I38"/>
  <sheetViews>
    <sheetView zoomScale="130" zoomScaleNormal="130" workbookViewId="0">
      <selection activeCell="C12" sqref="C12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61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62</v>
      </c>
      <c r="B4" s="94"/>
      <c r="C4" s="2" t="s">
        <v>27</v>
      </c>
      <c r="D4" s="99">
        <v>156.51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D4-2</f>
        <v>154.51</v>
      </c>
      <c r="C8" s="15">
        <v>150</v>
      </c>
      <c r="D8" s="95"/>
      <c r="E8" s="95"/>
      <c r="F8" s="3"/>
    </row>
    <row r="9" spans="1:9" ht="15" x14ac:dyDescent="0.2">
      <c r="A9" s="15">
        <v>2</v>
      </c>
      <c r="B9" s="18">
        <v>154.51</v>
      </c>
      <c r="C9" s="15">
        <v>50</v>
      </c>
      <c r="D9" s="89"/>
      <c r="E9" s="89"/>
      <c r="F9" s="3"/>
    </row>
    <row r="10" spans="1:9" ht="15" x14ac:dyDescent="0.2">
      <c r="A10" s="15">
        <v>3</v>
      </c>
      <c r="B10" s="18">
        <v>154.51</v>
      </c>
      <c r="C10" s="15">
        <v>50</v>
      </c>
      <c r="D10" s="89"/>
      <c r="E10" s="89"/>
      <c r="F10" s="3"/>
    </row>
    <row r="11" spans="1:9" ht="15" x14ac:dyDescent="0.2">
      <c r="A11" s="15">
        <v>4</v>
      </c>
      <c r="B11" s="18">
        <v>154.51</v>
      </c>
      <c r="C11" s="15">
        <v>32</v>
      </c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1.1000000000000001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50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>
        <v>50</v>
      </c>
      <c r="C27" s="14" t="s">
        <v>31</v>
      </c>
      <c r="D27" s="95"/>
      <c r="E27" s="95"/>
      <c r="F27" s="3"/>
    </row>
    <row r="28" spans="1:6" ht="15" x14ac:dyDescent="0.2">
      <c r="A28" s="15">
        <v>3</v>
      </c>
      <c r="B28" s="15">
        <v>32</v>
      </c>
      <c r="C28" s="14" t="s">
        <v>31</v>
      </c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I38"/>
  <sheetViews>
    <sheetView zoomScale="130" zoomScaleNormal="130" workbookViewId="0">
      <selection activeCell="I24" sqref="I2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63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64</v>
      </c>
      <c r="B4" s="94"/>
      <c r="C4" s="2" t="s">
        <v>27</v>
      </c>
      <c r="D4" s="99">
        <v>156.16999999999999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D4-2</f>
        <v>154.16999999999999</v>
      </c>
      <c r="C8" s="15">
        <v>150</v>
      </c>
      <c r="D8" s="95"/>
      <c r="E8" s="95"/>
      <c r="F8" s="3"/>
    </row>
    <row r="9" spans="1:9" ht="15" x14ac:dyDescent="0.2">
      <c r="A9" s="15">
        <v>2</v>
      </c>
      <c r="B9" s="18">
        <v>154.16999999999999</v>
      </c>
      <c r="C9" s="15">
        <v>25</v>
      </c>
      <c r="D9" s="89"/>
      <c r="E9" s="89"/>
      <c r="F9" s="3"/>
    </row>
    <row r="10" spans="1:9" ht="15" x14ac:dyDescent="0.2">
      <c r="A10" s="15">
        <v>3</v>
      </c>
      <c r="B10" s="18">
        <v>154.16999999999999</v>
      </c>
      <c r="C10" s="15">
        <v>25</v>
      </c>
      <c r="D10" s="89"/>
      <c r="E10" s="89"/>
      <c r="F10" s="3"/>
    </row>
    <row r="11" spans="1:9" ht="15" x14ac:dyDescent="0.2">
      <c r="A11" s="15">
        <v>4</v>
      </c>
      <c r="B11" s="18">
        <v>154.16999999999999</v>
      </c>
      <c r="C11" s="15">
        <v>25</v>
      </c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8">
        <v>1.25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25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>
        <v>25</v>
      </c>
      <c r="C27" s="14" t="s">
        <v>31</v>
      </c>
      <c r="D27" s="95"/>
      <c r="E27" s="95"/>
      <c r="F27" s="3"/>
    </row>
    <row r="28" spans="1:6" ht="15" x14ac:dyDescent="0.2">
      <c r="A28" s="15">
        <v>3</v>
      </c>
      <c r="B28" s="15">
        <v>25</v>
      </c>
      <c r="C28" s="14" t="s">
        <v>31</v>
      </c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I38"/>
  <sheetViews>
    <sheetView zoomScale="130" zoomScaleNormal="130" workbookViewId="0">
      <selection activeCell="G25" sqref="G2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65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66</v>
      </c>
      <c r="B4" s="94"/>
      <c r="C4" s="2" t="s">
        <v>27</v>
      </c>
      <c r="D4" s="99">
        <v>155.80000000000001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D4-1.9</f>
        <v>153.9</v>
      </c>
      <c r="C8" s="15">
        <v>150</v>
      </c>
      <c r="D8" s="95"/>
      <c r="E8" s="95"/>
      <c r="F8" s="3"/>
    </row>
    <row r="9" spans="1:9" ht="15" x14ac:dyDescent="0.2">
      <c r="A9" s="15">
        <v>2</v>
      </c>
      <c r="B9" s="18">
        <v>153.9</v>
      </c>
      <c r="C9" s="15">
        <v>25</v>
      </c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150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>
        <v>25</v>
      </c>
      <c r="C27" s="14" t="s">
        <v>31</v>
      </c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I38"/>
  <sheetViews>
    <sheetView topLeftCell="A4" zoomScale="130" zoomScaleNormal="130" workbookViewId="0">
      <selection activeCell="F13" sqref="F13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67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68</v>
      </c>
      <c r="B4" s="94"/>
      <c r="C4" s="2" t="s">
        <v>27</v>
      </c>
      <c r="D4" s="99">
        <v>155.80000000000001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D4-1.9</f>
        <v>153.9</v>
      </c>
      <c r="C8" s="15">
        <v>150</v>
      </c>
      <c r="D8" s="95"/>
      <c r="E8" s="95"/>
      <c r="F8" s="3"/>
    </row>
    <row r="9" spans="1:9" ht="15" x14ac:dyDescent="0.2">
      <c r="A9" s="15">
        <v>2</v>
      </c>
      <c r="B9" s="18"/>
      <c r="C9" s="15"/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150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J38"/>
  <sheetViews>
    <sheetView zoomScale="130" zoomScaleNormal="130" workbookViewId="0">
      <selection activeCell="F15" sqref="F1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10" ht="36.75" customHeight="1" x14ac:dyDescent="0.2">
      <c r="A1" s="96" t="s">
        <v>69</v>
      </c>
      <c r="B1" s="96"/>
      <c r="C1" s="96"/>
      <c r="D1" s="96"/>
      <c r="E1" s="96"/>
      <c r="F1" s="1"/>
    </row>
    <row r="2" spans="1:10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10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10" ht="20.25" customHeight="1" x14ac:dyDescent="0.2">
      <c r="A4" s="93" t="s">
        <v>70</v>
      </c>
      <c r="B4" s="94"/>
      <c r="C4" s="2" t="s">
        <v>27</v>
      </c>
      <c r="D4" s="99">
        <v>155.97999999999999</v>
      </c>
      <c r="E4" s="100"/>
      <c r="F4" s="3"/>
    </row>
    <row r="5" spans="1:10" ht="18.75" x14ac:dyDescent="0.3">
      <c r="A5" s="1"/>
      <c r="B5" s="1"/>
      <c r="C5" s="1"/>
      <c r="D5" s="1"/>
      <c r="E5" s="1"/>
      <c r="F5" s="3"/>
      <c r="J5" s="21"/>
    </row>
    <row r="6" spans="1:10" ht="15" x14ac:dyDescent="0.2">
      <c r="A6" s="3" t="s">
        <v>13</v>
      </c>
      <c r="B6" s="3"/>
      <c r="C6" s="3"/>
      <c r="D6" s="3"/>
      <c r="E6" s="3"/>
      <c r="F6" s="3"/>
    </row>
    <row r="7" spans="1:10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10" ht="15" x14ac:dyDescent="0.2">
      <c r="A8" s="15">
        <v>1</v>
      </c>
      <c r="B8" s="18">
        <f>D4-1.8</f>
        <v>154.17999999999998</v>
      </c>
      <c r="C8" s="15">
        <v>150</v>
      </c>
      <c r="D8" s="95"/>
      <c r="E8" s="95"/>
      <c r="F8" s="3"/>
    </row>
    <row r="9" spans="1:10" ht="15" x14ac:dyDescent="0.2">
      <c r="A9" s="15">
        <v>2</v>
      </c>
      <c r="B9" s="18">
        <v>154.18</v>
      </c>
      <c r="C9" s="15">
        <v>150</v>
      </c>
      <c r="D9" s="89"/>
      <c r="E9" s="89"/>
      <c r="F9" s="3"/>
    </row>
    <row r="10" spans="1:10" ht="15" x14ac:dyDescent="0.2">
      <c r="A10" s="15">
        <v>3</v>
      </c>
      <c r="B10" s="18">
        <v>154.18</v>
      </c>
      <c r="C10" s="15">
        <v>100</v>
      </c>
      <c r="D10" s="89"/>
      <c r="E10" s="89"/>
      <c r="F10" s="3"/>
    </row>
    <row r="11" spans="1:10" ht="15" x14ac:dyDescent="0.2">
      <c r="A11" s="15">
        <v>4</v>
      </c>
      <c r="B11" s="18"/>
      <c r="C11" s="15"/>
      <c r="D11" s="89"/>
      <c r="E11" s="89"/>
      <c r="F11" s="3"/>
    </row>
    <row r="12" spans="1:10" ht="15" x14ac:dyDescent="0.2">
      <c r="A12" s="15">
        <v>5</v>
      </c>
      <c r="B12" s="18"/>
      <c r="C12" s="15"/>
      <c r="D12" s="89"/>
      <c r="E12" s="89"/>
      <c r="F12" s="3"/>
    </row>
    <row r="13" spans="1:10" ht="15" x14ac:dyDescent="0.2">
      <c r="A13" s="15">
        <v>6</v>
      </c>
      <c r="B13" s="15"/>
      <c r="C13" s="15"/>
      <c r="D13" s="89"/>
      <c r="E13" s="89"/>
      <c r="F13" s="3"/>
    </row>
    <row r="14" spans="1:10" ht="15" x14ac:dyDescent="0.2">
      <c r="A14" s="3" t="s">
        <v>16</v>
      </c>
      <c r="B14" s="3"/>
      <c r="C14" s="8"/>
      <c r="D14" s="8"/>
      <c r="E14" s="3"/>
      <c r="F14" s="3"/>
    </row>
    <row r="15" spans="1:10" ht="15" x14ac:dyDescent="0.2">
      <c r="A15" s="3"/>
      <c r="B15" s="3"/>
      <c r="C15" s="3"/>
      <c r="D15" s="3"/>
      <c r="E15" s="3"/>
      <c r="F15" s="3"/>
    </row>
    <row r="16" spans="1:10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 t="s">
        <v>71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150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>
        <v>100</v>
      </c>
      <c r="C27" s="14" t="s">
        <v>31</v>
      </c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I38"/>
  <sheetViews>
    <sheetView topLeftCell="A4" zoomScale="130" zoomScaleNormal="130" workbookViewId="0">
      <selection activeCell="H21" sqref="H21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72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73</v>
      </c>
      <c r="B4" s="94"/>
      <c r="C4" s="2" t="s">
        <v>27</v>
      </c>
      <c r="D4" s="99">
        <v>155.84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D4-1.8</f>
        <v>154.04</v>
      </c>
      <c r="C8" s="15">
        <v>100</v>
      </c>
      <c r="D8" s="95"/>
      <c r="E8" s="95"/>
      <c r="F8" s="3"/>
    </row>
    <row r="9" spans="1:9" ht="15" x14ac:dyDescent="0.2">
      <c r="A9" s="15">
        <v>2</v>
      </c>
      <c r="B9" s="18">
        <v>154.04</v>
      </c>
      <c r="C9" s="15">
        <v>20</v>
      </c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20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I38"/>
  <sheetViews>
    <sheetView zoomScale="130" zoomScaleNormal="130" workbookViewId="0">
      <selection activeCell="D10" sqref="D10:E10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74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75</v>
      </c>
      <c r="B4" s="94"/>
      <c r="C4" s="2" t="s">
        <v>27</v>
      </c>
      <c r="D4" s="99">
        <v>155.81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D4-1.8</f>
        <v>154.01</v>
      </c>
      <c r="C8" s="15">
        <v>100</v>
      </c>
      <c r="D8" s="95"/>
      <c r="E8" s="95"/>
      <c r="F8" s="3"/>
    </row>
    <row r="9" spans="1:9" ht="15" x14ac:dyDescent="0.2">
      <c r="A9" s="15">
        <v>2</v>
      </c>
      <c r="B9" s="18">
        <f>D4-1.7</f>
        <v>154.11000000000001</v>
      </c>
      <c r="C9" s="15">
        <v>25</v>
      </c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25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I38"/>
  <sheetViews>
    <sheetView zoomScale="130" zoomScaleNormal="130" workbookViewId="0">
      <selection activeCell="C11" sqref="C11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76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77</v>
      </c>
      <c r="B4" s="94"/>
      <c r="C4" s="2" t="s">
        <v>27</v>
      </c>
      <c r="D4" s="99">
        <v>155.75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D4-1.8</f>
        <v>153.94999999999999</v>
      </c>
      <c r="C8" s="15">
        <v>100</v>
      </c>
      <c r="D8" s="95"/>
      <c r="E8" s="95"/>
      <c r="F8" s="3"/>
    </row>
    <row r="9" spans="1:9" ht="15" x14ac:dyDescent="0.2">
      <c r="A9" s="15">
        <v>2</v>
      </c>
      <c r="B9" s="18">
        <f>D4-1.7</f>
        <v>154.05000000000001</v>
      </c>
      <c r="C9" s="15">
        <v>25</v>
      </c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25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I38"/>
  <sheetViews>
    <sheetView zoomScale="130" zoomScaleNormal="130" workbookViewId="0">
      <selection activeCell="F24" sqref="F2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78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79</v>
      </c>
      <c r="B4" s="94"/>
      <c r="C4" s="2" t="s">
        <v>92</v>
      </c>
      <c r="D4" s="99">
        <v>155.82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D4-1.8</f>
        <v>154.01999999999998</v>
      </c>
      <c r="C8" s="15">
        <v>100</v>
      </c>
      <c r="D8" s="95"/>
      <c r="E8" s="95"/>
      <c r="F8" s="3"/>
    </row>
    <row r="9" spans="1:9" ht="15" x14ac:dyDescent="0.2">
      <c r="A9" s="15">
        <v>2</v>
      </c>
      <c r="B9" s="18">
        <f>D4-1.8</f>
        <v>154.01999999999998</v>
      </c>
      <c r="C9" s="15">
        <v>50</v>
      </c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50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I38"/>
  <sheetViews>
    <sheetView zoomScale="130" zoomScaleNormal="130" workbookViewId="0">
      <selection activeCell="A5" sqref="A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132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133</v>
      </c>
      <c r="B4" s="94"/>
      <c r="C4" s="2" t="s">
        <v>92</v>
      </c>
      <c r="D4" s="99">
        <v>155.75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D4-1.8</f>
        <v>153.94999999999999</v>
      </c>
      <c r="C8" s="15">
        <v>50</v>
      </c>
      <c r="D8" s="95"/>
      <c r="E8" s="95"/>
      <c r="F8" s="3"/>
    </row>
    <row r="9" spans="1:9" ht="15" x14ac:dyDescent="0.2">
      <c r="A9" s="15">
        <v>2</v>
      </c>
      <c r="B9" s="18">
        <f>D4-1.8</f>
        <v>153.94999999999999</v>
      </c>
      <c r="C9" s="15">
        <v>25</v>
      </c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 t="s">
        <v>81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30" x14ac:dyDescent="0.2">
      <c r="A22" s="15" t="s">
        <v>80</v>
      </c>
      <c r="B22" s="14">
        <v>0.62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25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I38"/>
  <sheetViews>
    <sheetView zoomScale="130" zoomScaleNormal="130" workbookViewId="0">
      <selection activeCell="A5" sqref="A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134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135</v>
      </c>
      <c r="B4" s="94"/>
      <c r="C4" s="2" t="s">
        <v>92</v>
      </c>
      <c r="D4" s="99">
        <v>155.87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D4-1.8</f>
        <v>154.07</v>
      </c>
      <c r="C8" s="15">
        <v>100</v>
      </c>
      <c r="D8" s="95"/>
      <c r="E8" s="95"/>
      <c r="F8" s="3"/>
    </row>
    <row r="9" spans="1:9" ht="15" x14ac:dyDescent="0.2">
      <c r="A9" s="15">
        <v>2</v>
      </c>
      <c r="B9" s="18">
        <f>D4-1.8</f>
        <v>154.07</v>
      </c>
      <c r="C9" s="15">
        <v>25</v>
      </c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25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I38"/>
  <sheetViews>
    <sheetView zoomScale="130" zoomScaleNormal="130" workbookViewId="0">
      <selection activeCell="C4" sqref="C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82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83</v>
      </c>
      <c r="B4" s="94"/>
      <c r="C4" s="2" t="s">
        <v>92</v>
      </c>
      <c r="D4" s="99">
        <v>155.93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D4-1.8</f>
        <v>154.13</v>
      </c>
      <c r="C8" s="15">
        <v>100</v>
      </c>
      <c r="D8" s="95"/>
      <c r="E8" s="95"/>
      <c r="F8" s="3"/>
    </row>
    <row r="9" spans="1:9" ht="15" x14ac:dyDescent="0.2">
      <c r="A9" s="15">
        <v>2</v>
      </c>
      <c r="B9" s="18">
        <f>D4-1.8</f>
        <v>154.13</v>
      </c>
      <c r="C9" s="15">
        <v>25</v>
      </c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25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I38"/>
  <sheetViews>
    <sheetView zoomScale="130" zoomScaleNormal="130" workbookViewId="0">
      <selection activeCell="C4" sqref="C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84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85</v>
      </c>
      <c r="B4" s="94"/>
      <c r="C4" s="2" t="s">
        <v>92</v>
      </c>
      <c r="D4" s="99">
        <v>155.80000000000001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D4-1.8</f>
        <v>154</v>
      </c>
      <c r="C8" s="15">
        <v>100</v>
      </c>
      <c r="D8" s="95"/>
      <c r="E8" s="95"/>
      <c r="F8" s="3"/>
    </row>
    <row r="9" spans="1:9" ht="15" x14ac:dyDescent="0.2">
      <c r="A9" s="15">
        <v>2</v>
      </c>
      <c r="B9" s="18">
        <f>D4-1.8</f>
        <v>154</v>
      </c>
      <c r="C9" s="15">
        <v>20</v>
      </c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20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I38"/>
  <sheetViews>
    <sheetView topLeftCell="A7" zoomScale="130" zoomScaleNormal="130" workbookViewId="0">
      <selection activeCell="C4" sqref="C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86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87</v>
      </c>
      <c r="B4" s="94"/>
      <c r="C4" s="2" t="s">
        <v>92</v>
      </c>
      <c r="D4" s="99">
        <v>155.74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D4-1.8</f>
        <v>153.94</v>
      </c>
      <c r="C8" s="15">
        <v>100</v>
      </c>
      <c r="D8" s="95"/>
      <c r="E8" s="95"/>
      <c r="F8" s="3"/>
    </row>
    <row r="9" spans="1:9" ht="15" x14ac:dyDescent="0.2">
      <c r="A9" s="15">
        <v>2</v>
      </c>
      <c r="B9" s="18">
        <f>D4-1.8</f>
        <v>153.94</v>
      </c>
      <c r="C9" s="15">
        <v>25</v>
      </c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20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I38"/>
  <sheetViews>
    <sheetView zoomScale="130" zoomScaleNormal="130" workbookViewId="0">
      <selection activeCell="C4" sqref="C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88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89</v>
      </c>
      <c r="B4" s="94"/>
      <c r="C4" s="2" t="s">
        <v>92</v>
      </c>
      <c r="D4" s="99">
        <v>155.66999999999999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D4-1.8</f>
        <v>153.86999999999998</v>
      </c>
      <c r="C8" s="15">
        <v>100</v>
      </c>
      <c r="D8" s="95"/>
      <c r="E8" s="95"/>
      <c r="F8" s="3"/>
    </row>
    <row r="9" spans="1:9" ht="15" x14ac:dyDescent="0.2">
      <c r="A9" s="15">
        <v>2</v>
      </c>
      <c r="B9" s="18">
        <f>D4-1.8</f>
        <v>153.86999999999998</v>
      </c>
      <c r="C9" s="15">
        <v>20</v>
      </c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20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I38"/>
  <sheetViews>
    <sheetView zoomScale="130" zoomScaleNormal="130" workbookViewId="0">
      <selection activeCell="C4" sqref="C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90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91</v>
      </c>
      <c r="B4" s="94"/>
      <c r="C4" s="2" t="s">
        <v>92</v>
      </c>
      <c r="D4" s="99">
        <v>155.63999999999999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D4-1.8</f>
        <v>153.83999999999997</v>
      </c>
      <c r="C8" s="15">
        <v>100</v>
      </c>
      <c r="D8" s="95"/>
      <c r="E8" s="95"/>
      <c r="F8" s="3"/>
    </row>
    <row r="9" spans="1:9" ht="15" x14ac:dyDescent="0.2">
      <c r="A9" s="15">
        <v>2</v>
      </c>
      <c r="B9" s="18">
        <f>D4-1.8</f>
        <v>153.83999999999997</v>
      </c>
      <c r="C9" s="15">
        <v>25</v>
      </c>
      <c r="D9" s="89"/>
      <c r="E9" s="89"/>
      <c r="F9" s="3"/>
    </row>
    <row r="10" spans="1:9" ht="15" x14ac:dyDescent="0.2">
      <c r="A10" s="15">
        <v>3</v>
      </c>
      <c r="B10" s="18">
        <f>D4-1.8</f>
        <v>153.83999999999997</v>
      </c>
      <c r="C10" s="15">
        <v>25</v>
      </c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25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>
        <v>25</v>
      </c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I38"/>
  <sheetViews>
    <sheetView zoomScale="130" zoomScaleNormal="130" workbookViewId="0">
      <selection activeCell="C4" sqref="C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93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94</v>
      </c>
      <c r="B4" s="94"/>
      <c r="C4" s="2" t="s">
        <v>92</v>
      </c>
      <c r="D4" s="99">
        <v>155.62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D4-1.8</f>
        <v>153.82</v>
      </c>
      <c r="C8" s="15">
        <v>100</v>
      </c>
      <c r="D8" s="95"/>
      <c r="E8" s="95"/>
      <c r="F8" s="3"/>
    </row>
    <row r="9" spans="1:9" ht="15" x14ac:dyDescent="0.2">
      <c r="A9" s="15">
        <v>2</v>
      </c>
      <c r="B9" s="18"/>
      <c r="C9" s="15"/>
      <c r="D9" s="89"/>
      <c r="E9" s="89"/>
      <c r="F9" s="3"/>
    </row>
    <row r="10" spans="1:9" ht="15" x14ac:dyDescent="0.2">
      <c r="A10" s="15">
        <v>3</v>
      </c>
      <c r="B10" s="18"/>
      <c r="C10" s="15"/>
      <c r="D10" s="89"/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25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/>
      <c r="C27" s="14"/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I38"/>
  <sheetViews>
    <sheetView zoomScale="130" zoomScaleNormal="130" workbookViewId="0">
      <selection activeCell="B10" sqref="B10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95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4" t="s">
        <v>1</v>
      </c>
      <c r="D3" s="97" t="s">
        <v>7</v>
      </c>
      <c r="E3" s="98"/>
      <c r="F3" s="3"/>
    </row>
    <row r="4" spans="1:9" ht="20.25" customHeight="1" x14ac:dyDescent="0.2">
      <c r="A4" s="93" t="s">
        <v>96</v>
      </c>
      <c r="B4" s="94"/>
      <c r="C4" s="2" t="s">
        <v>92</v>
      </c>
      <c r="D4" s="99">
        <v>155.69999999999999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4" t="s">
        <v>10</v>
      </c>
      <c r="B7" s="14" t="s">
        <v>8</v>
      </c>
      <c r="C7" s="14" t="s">
        <v>9</v>
      </c>
      <c r="D7" s="95" t="s">
        <v>3</v>
      </c>
      <c r="E7" s="95"/>
      <c r="F7" s="3"/>
    </row>
    <row r="8" spans="1:9" ht="15" x14ac:dyDescent="0.2">
      <c r="A8" s="15">
        <v>1</v>
      </c>
      <c r="B8" s="18">
        <f>D4-1.8</f>
        <v>153.89999999999998</v>
      </c>
      <c r="C8" s="15">
        <v>100</v>
      </c>
      <c r="D8" s="95"/>
      <c r="E8" s="95"/>
      <c r="F8" s="3"/>
    </row>
    <row r="9" spans="1:9" ht="15" x14ac:dyDescent="0.2">
      <c r="A9" s="15">
        <v>2</v>
      </c>
      <c r="B9" s="18">
        <f>D4-1.8</f>
        <v>153.89999999999998</v>
      </c>
      <c r="C9" s="15">
        <v>25</v>
      </c>
      <c r="D9" s="89" t="s">
        <v>97</v>
      </c>
      <c r="E9" s="89"/>
      <c r="F9" s="3"/>
    </row>
    <row r="10" spans="1:9" ht="15" x14ac:dyDescent="0.2">
      <c r="A10" s="15">
        <v>3</v>
      </c>
      <c r="B10" s="18">
        <f>D4-1.8</f>
        <v>153.89999999999998</v>
      </c>
      <c r="C10" s="15">
        <v>25</v>
      </c>
      <c r="D10" s="89" t="s">
        <v>98</v>
      </c>
      <c r="E10" s="89"/>
      <c r="F10" s="3"/>
    </row>
    <row r="11" spans="1:9" ht="15" x14ac:dyDescent="0.2">
      <c r="A11" s="15">
        <v>4</v>
      </c>
      <c r="B11" s="18"/>
      <c r="C11" s="15"/>
      <c r="D11" s="89"/>
      <c r="E11" s="89"/>
      <c r="F11" s="3"/>
    </row>
    <row r="12" spans="1:9" ht="15" x14ac:dyDescent="0.2">
      <c r="A12" s="15">
        <v>5</v>
      </c>
      <c r="B12" s="18"/>
      <c r="C12" s="15"/>
      <c r="D12" s="89"/>
      <c r="E12" s="89"/>
      <c r="F12" s="3"/>
    </row>
    <row r="13" spans="1:9" ht="15" x14ac:dyDescent="0.2">
      <c r="A13" s="15">
        <v>6</v>
      </c>
      <c r="B13" s="15"/>
      <c r="C13" s="15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4" t="s">
        <v>11</v>
      </c>
      <c r="B17" s="14" t="s">
        <v>5</v>
      </c>
      <c r="C17" s="90" t="s">
        <v>3</v>
      </c>
      <c r="D17" s="90"/>
      <c r="E17" s="90"/>
      <c r="F17" s="3"/>
    </row>
    <row r="18" spans="1:6" ht="15" x14ac:dyDescent="0.2">
      <c r="A18" s="15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4" t="s">
        <v>4</v>
      </c>
      <c r="B21" s="14" t="s">
        <v>5</v>
      </c>
      <c r="C21" s="90" t="s">
        <v>3</v>
      </c>
      <c r="D21" s="90"/>
      <c r="E21" s="90"/>
      <c r="F21" s="3"/>
    </row>
    <row r="22" spans="1:6" ht="15" x14ac:dyDescent="0.2">
      <c r="A22" s="15" t="s">
        <v>30</v>
      </c>
      <c r="B22" s="15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4" t="s">
        <v>10</v>
      </c>
      <c r="B25" s="14" t="s">
        <v>12</v>
      </c>
      <c r="C25" s="14" t="s">
        <v>24</v>
      </c>
      <c r="D25" s="95" t="s">
        <v>3</v>
      </c>
      <c r="E25" s="95"/>
      <c r="F25" s="3"/>
    </row>
    <row r="26" spans="1:6" ht="15" x14ac:dyDescent="0.2">
      <c r="A26" s="15">
        <v>1</v>
      </c>
      <c r="B26" s="15">
        <v>25</v>
      </c>
      <c r="C26" s="14" t="s">
        <v>31</v>
      </c>
      <c r="D26" s="95"/>
      <c r="E26" s="95"/>
      <c r="F26" s="3"/>
    </row>
    <row r="27" spans="1:6" ht="15" x14ac:dyDescent="0.2">
      <c r="A27" s="15">
        <v>2</v>
      </c>
      <c r="B27" s="15">
        <v>25</v>
      </c>
      <c r="C27" s="14" t="s">
        <v>31</v>
      </c>
      <c r="D27" s="95"/>
      <c r="E27" s="95"/>
      <c r="F27" s="3"/>
    </row>
    <row r="28" spans="1:6" ht="15" x14ac:dyDescent="0.2">
      <c r="A28" s="15">
        <v>3</v>
      </c>
      <c r="B28" s="15"/>
      <c r="C28" s="14"/>
      <c r="D28" s="95"/>
      <c r="E28" s="95"/>
      <c r="F28" s="3"/>
    </row>
    <row r="29" spans="1:6" ht="15" x14ac:dyDescent="0.2">
      <c r="A29" s="15">
        <v>4</v>
      </c>
      <c r="B29" s="15"/>
      <c r="C29" s="14"/>
      <c r="D29" s="95"/>
      <c r="E29" s="95"/>
      <c r="F29" s="3"/>
    </row>
    <row r="30" spans="1:6" ht="15" x14ac:dyDescent="0.2">
      <c r="A30" s="15">
        <v>5</v>
      </c>
      <c r="B30" s="15"/>
      <c r="C30" s="14"/>
      <c r="D30" s="95"/>
      <c r="E30" s="95"/>
      <c r="F30" s="3"/>
    </row>
    <row r="31" spans="1:6" ht="15" x14ac:dyDescent="0.2">
      <c r="A31" s="15">
        <v>6</v>
      </c>
      <c r="B31" s="15"/>
      <c r="C31" s="14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A5" sqref="A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99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100</v>
      </c>
      <c r="B4" s="94"/>
      <c r="C4" s="2" t="s">
        <v>92</v>
      </c>
      <c r="D4" s="99">
        <v>155.66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D4-1.9</f>
        <v>153.76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D4-1.9</f>
        <v>153.76</v>
      </c>
      <c r="C9" s="16">
        <v>32</v>
      </c>
      <c r="D9" s="89"/>
      <c r="E9" s="89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32</v>
      </c>
      <c r="C26" s="17" t="s">
        <v>31</v>
      </c>
      <c r="D26" s="95"/>
      <c r="E26" s="95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M5" sqref="M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101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102</v>
      </c>
      <c r="B4" s="94"/>
      <c r="C4" s="2" t="s">
        <v>92</v>
      </c>
      <c r="D4" s="99">
        <v>155.61000000000001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D4-1.9</f>
        <v>153.71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D4-1.9</f>
        <v>153.71</v>
      </c>
      <c r="C9" s="16">
        <v>50</v>
      </c>
      <c r="D9" s="89"/>
      <c r="E9" s="89"/>
      <c r="F9" s="3"/>
    </row>
    <row r="10" spans="1:9" ht="15" x14ac:dyDescent="0.2">
      <c r="A10" s="16">
        <v>3</v>
      </c>
      <c r="B10" s="18">
        <f>D4-1.9</f>
        <v>153.71</v>
      </c>
      <c r="C10" s="16">
        <v>32</v>
      </c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1.1000000000000001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50</v>
      </c>
      <c r="C26" s="17" t="s">
        <v>31</v>
      </c>
      <c r="D26" s="95"/>
      <c r="E26" s="95"/>
      <c r="F26" s="3"/>
    </row>
    <row r="27" spans="1:6" ht="15" x14ac:dyDescent="0.2">
      <c r="A27" s="16">
        <v>2</v>
      </c>
      <c r="B27" s="16">
        <v>32</v>
      </c>
      <c r="C27" s="17" t="s">
        <v>31</v>
      </c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130" zoomScaleNormal="130" workbookViewId="0">
      <selection activeCell="O17" sqref="O17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103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104</v>
      </c>
      <c r="B4" s="94"/>
      <c r="C4" s="2" t="s">
        <v>92</v>
      </c>
      <c r="D4" s="99">
        <v>155.4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153.6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153.6</v>
      </c>
      <c r="C9" s="16">
        <v>32</v>
      </c>
      <c r="D9" s="89"/>
      <c r="E9" s="89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32</v>
      </c>
      <c r="C26" s="17" t="s">
        <v>31</v>
      </c>
      <c r="D26" s="95"/>
      <c r="E26" s="95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O16" sqref="O16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105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106</v>
      </c>
      <c r="B4" s="94"/>
      <c r="C4" s="2" t="s">
        <v>92</v>
      </c>
      <c r="D4" s="99">
        <v>155.26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153.45999999999998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153.45999999999998</v>
      </c>
      <c r="C9" s="16">
        <v>40</v>
      </c>
      <c r="D9" s="89"/>
      <c r="E9" s="89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40</v>
      </c>
      <c r="C26" s="17" t="s">
        <v>31</v>
      </c>
      <c r="D26" s="95"/>
      <c r="E26" s="95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A5" sqref="A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107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108</v>
      </c>
      <c r="B4" s="94"/>
      <c r="C4" s="2" t="s">
        <v>92</v>
      </c>
      <c r="D4" s="99">
        <v>155.06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153.26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153.26</v>
      </c>
      <c r="C9" s="16">
        <v>25</v>
      </c>
      <c r="D9" s="89"/>
      <c r="E9" s="89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25</v>
      </c>
      <c r="C26" s="17" t="s">
        <v>31</v>
      </c>
      <c r="D26" s="95"/>
      <c r="E26" s="95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O16" sqref="O16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109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110</v>
      </c>
      <c r="B4" s="94"/>
      <c r="C4" s="2" t="s">
        <v>92</v>
      </c>
      <c r="D4" s="99">
        <v>154.94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153.13999999999999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153.13999999999999</v>
      </c>
      <c r="C9" s="16">
        <v>25</v>
      </c>
      <c r="D9" s="89"/>
      <c r="E9" s="89"/>
      <c r="F9" s="3"/>
    </row>
    <row r="10" spans="1:9" ht="15" x14ac:dyDescent="0.2">
      <c r="A10" s="16">
        <v>3</v>
      </c>
      <c r="B10" s="18">
        <f>D4-1.8</f>
        <v>153.13999999999999</v>
      </c>
      <c r="C10" s="16">
        <v>25</v>
      </c>
      <c r="D10" s="89"/>
      <c r="E10" s="89"/>
      <c r="F10" s="3"/>
    </row>
    <row r="11" spans="1:9" ht="15" x14ac:dyDescent="0.2">
      <c r="A11" s="16">
        <v>4</v>
      </c>
      <c r="B11" s="18">
        <f>D4-1.8</f>
        <v>153.13999999999999</v>
      </c>
      <c r="C11" s="16">
        <v>32</v>
      </c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1.1000000000000001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25</v>
      </c>
      <c r="C26" s="17"/>
      <c r="D26" s="95"/>
      <c r="E26" s="95"/>
      <c r="F26" s="3"/>
    </row>
    <row r="27" spans="1:6" ht="15" x14ac:dyDescent="0.2">
      <c r="A27" s="16">
        <v>2</v>
      </c>
      <c r="B27" s="16">
        <v>25</v>
      </c>
      <c r="C27" s="17"/>
      <c r="D27" s="95"/>
      <c r="E27" s="95"/>
      <c r="F27" s="3"/>
    </row>
    <row r="28" spans="1:6" ht="15" x14ac:dyDescent="0.2">
      <c r="A28" s="16">
        <v>3</v>
      </c>
      <c r="B28" s="16">
        <v>32</v>
      </c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F28" sqref="F28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111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112</v>
      </c>
      <c r="B4" s="94"/>
      <c r="C4" s="2" t="s">
        <v>92</v>
      </c>
      <c r="D4" s="99">
        <v>154.66999999999999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152.86999999999998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152.86999999999998</v>
      </c>
      <c r="C9" s="16">
        <v>25</v>
      </c>
      <c r="D9" s="95" t="s">
        <v>98</v>
      </c>
      <c r="E9" s="95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25</v>
      </c>
      <c r="C26" s="17" t="s">
        <v>31</v>
      </c>
      <c r="D26" s="101"/>
      <c r="E26" s="101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13:E13"/>
    <mergeCell ref="A1:E1"/>
    <mergeCell ref="A3:B3"/>
    <mergeCell ref="D3:E3"/>
    <mergeCell ref="A4:B4"/>
    <mergeCell ref="D4:E4"/>
    <mergeCell ref="D7:E7"/>
    <mergeCell ref="D9:E9"/>
    <mergeCell ref="D8:E8"/>
    <mergeCell ref="D10:E10"/>
    <mergeCell ref="D11:E11"/>
    <mergeCell ref="D12:E12"/>
    <mergeCell ref="D26:E26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F32" sqref="F32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113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114</v>
      </c>
      <c r="B4" s="94"/>
      <c r="C4" s="2" t="s">
        <v>92</v>
      </c>
      <c r="D4" s="99">
        <v>154.68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D4-1.75</f>
        <v>152.93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D4-1.75</f>
        <v>152.93</v>
      </c>
      <c r="C9" s="16">
        <v>32</v>
      </c>
      <c r="D9" s="89" t="s">
        <v>97</v>
      </c>
      <c r="E9" s="89"/>
      <c r="F9" s="3"/>
    </row>
    <row r="10" spans="1:9" ht="15" x14ac:dyDescent="0.2">
      <c r="A10" s="16">
        <v>3</v>
      </c>
      <c r="B10" s="18">
        <f>D4-1.75</f>
        <v>152.93</v>
      </c>
      <c r="C10" s="16">
        <v>25</v>
      </c>
      <c r="D10" s="89" t="s">
        <v>98</v>
      </c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32</v>
      </c>
      <c r="C26" s="17" t="s">
        <v>31</v>
      </c>
      <c r="D26" s="95"/>
      <c r="E26" s="95"/>
      <c r="F26" s="3"/>
    </row>
    <row r="27" spans="1:6" ht="15" x14ac:dyDescent="0.2">
      <c r="A27" s="16">
        <v>2</v>
      </c>
      <c r="B27" s="16">
        <v>25</v>
      </c>
      <c r="C27" s="17" t="s">
        <v>31</v>
      </c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N21" sqref="N21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115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116</v>
      </c>
      <c r="B4" s="94"/>
      <c r="C4" s="2" t="s">
        <v>92</v>
      </c>
      <c r="D4" s="99">
        <v>154.52000000000001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152.72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152.72</v>
      </c>
      <c r="C9" s="16">
        <v>25</v>
      </c>
      <c r="D9" s="95" t="s">
        <v>98</v>
      </c>
      <c r="E9" s="95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8">
        <v>1.25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100</v>
      </c>
      <c r="C26" s="17" t="s">
        <v>31</v>
      </c>
      <c r="D26" s="101" t="s">
        <v>117</v>
      </c>
      <c r="E26" s="101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B10" sqref="B10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119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120</v>
      </c>
      <c r="B4" s="94"/>
      <c r="C4" s="2" t="s">
        <v>92</v>
      </c>
      <c r="D4" s="99">
        <v>154.56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D4-1.75</f>
        <v>152.81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152.76</v>
      </c>
      <c r="C9" s="16">
        <v>50</v>
      </c>
      <c r="D9" s="95" t="s">
        <v>98</v>
      </c>
      <c r="E9" s="95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50</v>
      </c>
      <c r="C26" s="17" t="s">
        <v>31</v>
      </c>
      <c r="D26" s="101"/>
      <c r="E26" s="101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G9" sqref="G9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121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122</v>
      </c>
      <c r="B4" s="94"/>
      <c r="C4" s="2" t="s">
        <v>92</v>
      </c>
      <c r="D4" s="99">
        <v>154.4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152.6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152.6</v>
      </c>
      <c r="C9" s="24">
        <v>50</v>
      </c>
      <c r="D9" s="89"/>
      <c r="E9" s="89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25</v>
      </c>
      <c r="C26" s="17" t="s">
        <v>31</v>
      </c>
      <c r="D26" s="95"/>
      <c r="E26" s="95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F28" sqref="F28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123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124</v>
      </c>
      <c r="B4" s="94"/>
      <c r="C4" s="2" t="s">
        <v>92</v>
      </c>
      <c r="D4" s="99">
        <v>154.11000000000001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152.31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152.31</v>
      </c>
      <c r="C9" s="16">
        <v>25</v>
      </c>
      <c r="D9" s="89" t="s">
        <v>97</v>
      </c>
      <c r="E9" s="89"/>
      <c r="F9" s="3"/>
    </row>
    <row r="10" spans="1:9" ht="15" x14ac:dyDescent="0.2">
      <c r="A10" s="16">
        <v>3</v>
      </c>
      <c r="B10" s="18">
        <f>D4-1.8</f>
        <v>152.31</v>
      </c>
      <c r="C10" s="16">
        <v>25</v>
      </c>
      <c r="D10" s="89" t="s">
        <v>97</v>
      </c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25</v>
      </c>
      <c r="C26" s="17" t="s">
        <v>31</v>
      </c>
      <c r="D26" s="95"/>
      <c r="E26" s="95"/>
      <c r="F26" s="3"/>
    </row>
    <row r="27" spans="1:6" ht="15" x14ac:dyDescent="0.2">
      <c r="A27" s="16">
        <v>2</v>
      </c>
      <c r="B27" s="16">
        <v>25</v>
      </c>
      <c r="C27" s="17" t="s">
        <v>31</v>
      </c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C4" sqref="C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125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126</v>
      </c>
      <c r="B4" s="94"/>
      <c r="C4" s="2" t="s">
        <v>131</v>
      </c>
      <c r="D4" s="99">
        <v>153.96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152.16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152.16</v>
      </c>
      <c r="C9" s="25">
        <v>25</v>
      </c>
      <c r="D9" s="89"/>
      <c r="E9" s="89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25</v>
      </c>
      <c r="C26" s="17" t="s">
        <v>31</v>
      </c>
      <c r="D26" s="95"/>
      <c r="E26" s="95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C4" sqref="C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127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128</v>
      </c>
      <c r="B4" s="94"/>
      <c r="C4" s="2" t="s">
        <v>131</v>
      </c>
      <c r="D4" s="99">
        <v>153.81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152.01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152.01</v>
      </c>
      <c r="C9" s="16">
        <v>32</v>
      </c>
      <c r="D9" s="95" t="s">
        <v>97</v>
      </c>
      <c r="E9" s="95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32</v>
      </c>
      <c r="C26" s="17" t="s">
        <v>31</v>
      </c>
      <c r="D26" s="101"/>
      <c r="E26" s="101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3" zoomScale="130" zoomScaleNormal="130" workbookViewId="0">
      <selection activeCell="M28" sqref="M28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129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130</v>
      </c>
      <c r="B4" s="94"/>
      <c r="C4" s="2" t="s">
        <v>131</v>
      </c>
      <c r="D4" s="99">
        <v>153.69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151.88999999999999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151.88999999999999</v>
      </c>
      <c r="C9" s="16">
        <v>100</v>
      </c>
      <c r="D9" s="95"/>
      <c r="E9" s="95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1.2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100</v>
      </c>
      <c r="C26" s="17" t="s">
        <v>31</v>
      </c>
      <c r="D26" s="101" t="s">
        <v>117</v>
      </c>
      <c r="E26" s="101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zoomScale="130" zoomScaleNormal="130" workbookViewId="0">
      <selection activeCell="M26" sqref="M26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118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136</v>
      </c>
      <c r="B4" s="94"/>
      <c r="C4" s="2" t="s">
        <v>131</v>
      </c>
      <c r="D4" s="99">
        <v>153.86000000000001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152.06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152.06</v>
      </c>
      <c r="C9" s="16">
        <v>40</v>
      </c>
      <c r="D9" s="95" t="s">
        <v>97</v>
      </c>
      <c r="E9" s="95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40</v>
      </c>
      <c r="C26" s="17" t="s">
        <v>31</v>
      </c>
      <c r="D26" s="101" t="s">
        <v>117</v>
      </c>
      <c r="E26" s="101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Q17" sqref="Q17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137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138</v>
      </c>
      <c r="B4" s="94"/>
      <c r="C4" s="2" t="s">
        <v>131</v>
      </c>
      <c r="D4" s="99">
        <v>153.55000000000001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151.75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151.75</v>
      </c>
      <c r="C9" s="25">
        <v>100</v>
      </c>
      <c r="D9" s="89"/>
      <c r="E9" s="89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100</v>
      </c>
      <c r="C26" s="17"/>
      <c r="D26" s="95" t="s">
        <v>117</v>
      </c>
      <c r="E26" s="95"/>
      <c r="F26" s="3"/>
    </row>
    <row r="27" spans="1:6" ht="15" x14ac:dyDescent="0.2">
      <c r="A27" s="16">
        <v>2</v>
      </c>
      <c r="B27" s="16">
        <v>100</v>
      </c>
      <c r="C27" s="17"/>
      <c r="D27" s="95" t="s">
        <v>117</v>
      </c>
      <c r="E27" s="95"/>
      <c r="F27" s="3"/>
    </row>
    <row r="28" spans="1:6" ht="15" x14ac:dyDescent="0.2">
      <c r="A28" s="16">
        <v>3</v>
      </c>
      <c r="B28" s="16">
        <v>100</v>
      </c>
      <c r="C28" s="17"/>
      <c r="D28" s="95" t="s">
        <v>117</v>
      </c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K4" sqref="K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139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140</v>
      </c>
      <c r="B4" s="94"/>
      <c r="C4" s="2" t="s">
        <v>131</v>
      </c>
      <c r="D4" s="99">
        <v>153.34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151.54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151.54</v>
      </c>
      <c r="C9" s="25">
        <v>50</v>
      </c>
      <c r="D9" s="89" t="s">
        <v>117</v>
      </c>
      <c r="E9" s="89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32</v>
      </c>
      <c r="C26" s="17"/>
      <c r="D26" s="95"/>
      <c r="E26" s="95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7" zoomScale="130" zoomScaleNormal="130" workbookViewId="0">
      <selection activeCell="E40" sqref="E40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141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142</v>
      </c>
      <c r="B4" s="94"/>
      <c r="C4" s="2" t="s">
        <v>131</v>
      </c>
      <c r="D4" s="99">
        <v>154.34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152.54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152.54</v>
      </c>
      <c r="C9" s="16">
        <v>50</v>
      </c>
      <c r="D9" s="89" t="s">
        <v>97</v>
      </c>
      <c r="E9" s="89"/>
      <c r="F9" s="3"/>
    </row>
    <row r="10" spans="1:9" ht="15" x14ac:dyDescent="0.2">
      <c r="A10" s="16">
        <v>3</v>
      </c>
      <c r="B10" s="18">
        <f>D4-1.8</f>
        <v>152.54</v>
      </c>
      <c r="C10" s="16">
        <v>25</v>
      </c>
      <c r="D10" s="89" t="s">
        <v>97</v>
      </c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50</v>
      </c>
      <c r="C26" s="17" t="s">
        <v>31</v>
      </c>
      <c r="D26" s="95"/>
      <c r="E26" s="95"/>
      <c r="F26" s="3"/>
    </row>
    <row r="27" spans="1:6" ht="15" x14ac:dyDescent="0.2">
      <c r="A27" s="16">
        <v>2</v>
      </c>
      <c r="B27" s="16">
        <v>25</v>
      </c>
      <c r="C27" s="17" t="s">
        <v>31</v>
      </c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0" zoomScale="130" zoomScaleNormal="130" workbookViewId="0">
      <selection activeCell="B19" sqref="B19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143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144</v>
      </c>
      <c r="B4" s="94"/>
      <c r="C4" s="2" t="s">
        <v>131</v>
      </c>
      <c r="D4" s="99">
        <v>153.08000000000001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</f>
        <v>151.28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</f>
        <v>151.28</v>
      </c>
      <c r="C9" s="24">
        <v>40</v>
      </c>
      <c r="D9" s="89"/>
      <c r="E9" s="89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26"/>
      <c r="C26" s="17"/>
      <c r="D26" s="95"/>
      <c r="E26" s="95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7" zoomScale="130" zoomScaleNormal="130" workbookViewId="0">
      <selection activeCell="C26" sqref="C26:E26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145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146</v>
      </c>
      <c r="B4" s="94"/>
      <c r="C4" s="2" t="s">
        <v>131</v>
      </c>
      <c r="D4" s="99">
        <v>153.12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D4-1.85</f>
        <v>151.27000000000001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D4-1.85</f>
        <v>151.27000000000001</v>
      </c>
      <c r="C9" s="16">
        <v>25</v>
      </c>
      <c r="D9" s="95" t="s">
        <v>97</v>
      </c>
      <c r="E9" s="95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25</v>
      </c>
      <c r="C26" s="17"/>
      <c r="D26" s="101"/>
      <c r="E26" s="101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7" zoomScale="140" zoomScaleNormal="140" workbookViewId="0">
      <selection activeCell="D27" sqref="D27:E27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148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147</v>
      </c>
      <c r="B4" s="94"/>
      <c r="C4" s="2" t="s">
        <v>131</v>
      </c>
      <c r="D4" s="99">
        <v>152.5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D4-2</f>
        <v>150.5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D4-2</f>
        <v>150.5</v>
      </c>
      <c r="C9" s="16">
        <v>50</v>
      </c>
      <c r="D9" s="89"/>
      <c r="E9" s="89"/>
      <c r="F9" s="3"/>
    </row>
    <row r="10" spans="1:9" ht="15" x14ac:dyDescent="0.2">
      <c r="A10" s="16">
        <v>3</v>
      </c>
      <c r="B10" s="18">
        <f>D4-2</f>
        <v>150.5</v>
      </c>
      <c r="C10" s="16">
        <v>76</v>
      </c>
      <c r="D10" s="89" t="s">
        <v>97</v>
      </c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100</v>
      </c>
      <c r="C26" s="17"/>
      <c r="D26" s="95" t="s">
        <v>117</v>
      </c>
      <c r="E26" s="95"/>
      <c r="F26" s="3"/>
    </row>
    <row r="27" spans="1:6" ht="15" x14ac:dyDescent="0.2">
      <c r="A27" s="16">
        <v>2</v>
      </c>
      <c r="B27" s="16">
        <v>50</v>
      </c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7" zoomScale="130" zoomScaleNormal="130" workbookViewId="0">
      <selection activeCell="D28" sqref="D28:E28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149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150</v>
      </c>
      <c r="B4" s="94"/>
      <c r="C4" s="2" t="s">
        <v>131</v>
      </c>
      <c r="D4" s="99">
        <v>153.22999999999999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D4-2</f>
        <v>151.22999999999999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D4-2</f>
        <v>151.22999999999999</v>
      </c>
      <c r="C9" s="16">
        <v>25</v>
      </c>
      <c r="D9" s="95"/>
      <c r="E9" s="95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25</v>
      </c>
      <c r="C26" s="17"/>
      <c r="D26" s="101"/>
      <c r="E26" s="101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M26" sqref="M26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151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152</v>
      </c>
      <c r="B4" s="94"/>
      <c r="C4" s="2" t="s">
        <v>131</v>
      </c>
      <c r="D4" s="99">
        <v>151.71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D4-2.1</f>
        <v>149.61000000000001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D4-2.1</f>
        <v>149.61000000000001</v>
      </c>
      <c r="C9" s="16">
        <v>50</v>
      </c>
      <c r="D9" s="95"/>
      <c r="E9" s="95"/>
      <c r="F9" s="3"/>
    </row>
    <row r="10" spans="1:9" ht="15" x14ac:dyDescent="0.2">
      <c r="A10" s="16">
        <v>3</v>
      </c>
      <c r="B10" s="18"/>
      <c r="C10" s="16"/>
      <c r="D10" s="89"/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/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50</v>
      </c>
      <c r="C26" s="17"/>
      <c r="D26" s="101"/>
      <c r="E26" s="101"/>
      <c r="F26" s="3"/>
    </row>
    <row r="27" spans="1:6" ht="15" x14ac:dyDescent="0.2">
      <c r="A27" s="16">
        <v>2</v>
      </c>
      <c r="B27" s="16"/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D11" sqref="D11:E11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153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154</v>
      </c>
      <c r="B4" s="94"/>
      <c r="C4" s="2" t="s">
        <v>131</v>
      </c>
      <c r="D4" s="99">
        <v>151.51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D4-2.1</f>
        <v>149.41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D4-2.1</f>
        <v>149.41</v>
      </c>
      <c r="C9" s="16">
        <v>25</v>
      </c>
      <c r="D9" s="89" t="s">
        <v>97</v>
      </c>
      <c r="E9" s="89"/>
      <c r="F9" s="3"/>
    </row>
    <row r="10" spans="1:9" ht="15" x14ac:dyDescent="0.2">
      <c r="A10" s="16">
        <v>3</v>
      </c>
      <c r="B10" s="18">
        <f>D4-2.1</f>
        <v>149.41</v>
      </c>
      <c r="C10" s="16">
        <v>20</v>
      </c>
      <c r="D10" s="89" t="s">
        <v>97</v>
      </c>
      <c r="E10" s="89"/>
      <c r="F10" s="3"/>
    </row>
    <row r="11" spans="1:9" ht="15" x14ac:dyDescent="0.2">
      <c r="A11" s="16">
        <v>4</v>
      </c>
      <c r="B11" s="18">
        <f>D4-2.1</f>
        <v>149.41</v>
      </c>
      <c r="C11" s="16">
        <v>16</v>
      </c>
      <c r="D11" s="89" t="s">
        <v>160</v>
      </c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26"/>
      <c r="C26" s="17"/>
      <c r="D26" s="95"/>
      <c r="E26" s="95"/>
      <c r="F26" s="3"/>
    </row>
    <row r="27" spans="1:6" ht="15" x14ac:dyDescent="0.2">
      <c r="A27" s="16">
        <v>2</v>
      </c>
      <c r="B27" s="26"/>
      <c r="C27" s="17"/>
      <c r="D27" s="95"/>
      <c r="E27" s="95"/>
      <c r="F27" s="3"/>
    </row>
    <row r="28" spans="1:6" ht="15" x14ac:dyDescent="0.2">
      <c r="A28" s="16">
        <v>3</v>
      </c>
      <c r="B28" s="2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zoomScale="130" zoomScaleNormal="130" workbookViewId="0">
      <selection activeCell="D11" sqref="D11:E11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155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17" t="s">
        <v>1</v>
      </c>
      <c r="D3" s="97" t="s">
        <v>7</v>
      </c>
      <c r="E3" s="98"/>
      <c r="F3" s="3"/>
    </row>
    <row r="4" spans="1:9" ht="20.25" customHeight="1" x14ac:dyDescent="0.2">
      <c r="A4" s="93" t="s">
        <v>156</v>
      </c>
      <c r="B4" s="94"/>
      <c r="C4" s="2" t="s">
        <v>131</v>
      </c>
      <c r="D4" s="99">
        <v>150.97999999999999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7" t="s">
        <v>10</v>
      </c>
      <c r="B7" s="17" t="s">
        <v>8</v>
      </c>
      <c r="C7" s="17" t="s">
        <v>9</v>
      </c>
      <c r="D7" s="95" t="s">
        <v>3</v>
      </c>
      <c r="E7" s="95"/>
      <c r="F7" s="3"/>
    </row>
    <row r="8" spans="1:9" ht="15" x14ac:dyDescent="0.2">
      <c r="A8" s="16">
        <v>1</v>
      </c>
      <c r="B8" s="18">
        <f>D4-2</f>
        <v>148.97999999999999</v>
      </c>
      <c r="C8" s="16">
        <v>100</v>
      </c>
      <c r="D8" s="95"/>
      <c r="E8" s="95"/>
      <c r="F8" s="3"/>
    </row>
    <row r="9" spans="1:9" ht="15" x14ac:dyDescent="0.2">
      <c r="A9" s="16">
        <v>2</v>
      </c>
      <c r="B9" s="18">
        <f>D4-2</f>
        <v>148.97999999999999</v>
      </c>
      <c r="C9" s="16">
        <v>25</v>
      </c>
      <c r="D9" s="89" t="s">
        <v>98</v>
      </c>
      <c r="E9" s="89"/>
      <c r="F9" s="3"/>
    </row>
    <row r="10" spans="1:9" ht="15" x14ac:dyDescent="0.2">
      <c r="A10" s="16">
        <v>3</v>
      </c>
      <c r="B10" s="18">
        <f>D4-2</f>
        <v>148.97999999999999</v>
      </c>
      <c r="C10" s="16">
        <v>20</v>
      </c>
      <c r="D10" s="89" t="s">
        <v>160</v>
      </c>
      <c r="E10" s="89"/>
      <c r="F10" s="3"/>
    </row>
    <row r="11" spans="1:9" ht="15" x14ac:dyDescent="0.2">
      <c r="A11" s="16">
        <v>4</v>
      </c>
      <c r="B11" s="18"/>
      <c r="C11" s="16"/>
      <c r="D11" s="89"/>
      <c r="E11" s="89"/>
      <c r="F11" s="3"/>
    </row>
    <row r="12" spans="1:9" ht="15" x14ac:dyDescent="0.2">
      <c r="A12" s="16">
        <v>5</v>
      </c>
      <c r="B12" s="18"/>
      <c r="C12" s="16"/>
      <c r="D12" s="89"/>
      <c r="E12" s="89"/>
      <c r="F12" s="3"/>
    </row>
    <row r="13" spans="1:9" ht="15" x14ac:dyDescent="0.2">
      <c r="A13" s="16">
        <v>6</v>
      </c>
      <c r="B13" s="16"/>
      <c r="C13" s="16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7" t="s">
        <v>11</v>
      </c>
      <c r="B17" s="17" t="s">
        <v>5</v>
      </c>
      <c r="C17" s="90" t="s">
        <v>3</v>
      </c>
      <c r="D17" s="90"/>
      <c r="E17" s="90"/>
      <c r="F17" s="3"/>
    </row>
    <row r="18" spans="1:6" ht="15" x14ac:dyDescent="0.2">
      <c r="A18" s="16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7" t="s">
        <v>4</v>
      </c>
      <c r="B21" s="17" t="s">
        <v>5</v>
      </c>
      <c r="C21" s="90" t="s">
        <v>3</v>
      </c>
      <c r="D21" s="90"/>
      <c r="E21" s="90"/>
      <c r="F21" s="3"/>
    </row>
    <row r="22" spans="1:6" ht="15" x14ac:dyDescent="0.2">
      <c r="A22" s="16" t="s">
        <v>30</v>
      </c>
      <c r="B22" s="16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7" t="s">
        <v>10</v>
      </c>
      <c r="B25" s="17" t="s">
        <v>12</v>
      </c>
      <c r="C25" s="17" t="s">
        <v>24</v>
      </c>
      <c r="D25" s="95" t="s">
        <v>3</v>
      </c>
      <c r="E25" s="95"/>
      <c r="F25" s="3"/>
    </row>
    <row r="26" spans="1:6" ht="15" x14ac:dyDescent="0.2">
      <c r="A26" s="16">
        <v>1</v>
      </c>
      <c r="B26" s="16">
        <v>25</v>
      </c>
      <c r="C26" s="17"/>
      <c r="D26" s="95"/>
      <c r="E26" s="95"/>
      <c r="F26" s="3"/>
    </row>
    <row r="27" spans="1:6" ht="15" x14ac:dyDescent="0.2">
      <c r="A27" s="16">
        <v>2</v>
      </c>
      <c r="B27" s="16">
        <v>20</v>
      </c>
      <c r="C27" s="17"/>
      <c r="D27" s="95"/>
      <c r="E27" s="95"/>
      <c r="F27" s="3"/>
    </row>
    <row r="28" spans="1:6" ht="15" x14ac:dyDescent="0.2">
      <c r="A28" s="16">
        <v>3</v>
      </c>
      <c r="B28" s="16"/>
      <c r="C28" s="17"/>
      <c r="D28" s="95"/>
      <c r="E28" s="95"/>
      <c r="F28" s="3"/>
    </row>
    <row r="29" spans="1:6" ht="15" x14ac:dyDescent="0.2">
      <c r="A29" s="16">
        <v>4</v>
      </c>
      <c r="B29" s="16"/>
      <c r="C29" s="17"/>
      <c r="D29" s="95"/>
      <c r="E29" s="95"/>
      <c r="F29" s="3"/>
    </row>
    <row r="30" spans="1:6" ht="15" x14ac:dyDescent="0.2">
      <c r="A30" s="16">
        <v>5</v>
      </c>
      <c r="B30" s="16"/>
      <c r="C30" s="17"/>
      <c r="D30" s="95"/>
      <c r="E30" s="95"/>
      <c r="F30" s="3"/>
    </row>
    <row r="31" spans="1:6" ht="15" x14ac:dyDescent="0.2">
      <c r="A31" s="16">
        <v>6</v>
      </c>
      <c r="B31" s="16"/>
      <c r="C31" s="17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B22" sqref="B22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157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2" t="s">
        <v>1</v>
      </c>
      <c r="D3" s="97" t="s">
        <v>7</v>
      </c>
      <c r="E3" s="98"/>
      <c r="F3" s="3"/>
    </row>
    <row r="4" spans="1:9" ht="20.25" customHeight="1" x14ac:dyDescent="0.2">
      <c r="A4" s="93" t="s">
        <v>158</v>
      </c>
      <c r="B4" s="94"/>
      <c r="C4" s="2" t="s">
        <v>131</v>
      </c>
      <c r="D4" s="99">
        <v>150.85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2" t="s">
        <v>10</v>
      </c>
      <c r="B7" s="22" t="s">
        <v>8</v>
      </c>
      <c r="C7" s="22" t="s">
        <v>9</v>
      </c>
      <c r="D7" s="95" t="s">
        <v>3</v>
      </c>
      <c r="E7" s="95"/>
      <c r="F7" s="3"/>
    </row>
    <row r="8" spans="1:9" ht="15" x14ac:dyDescent="0.2">
      <c r="A8" s="23">
        <v>1</v>
      </c>
      <c r="B8" s="18">
        <f>D4-2</f>
        <v>148.85</v>
      </c>
      <c r="C8" s="23">
        <v>100</v>
      </c>
      <c r="D8" s="95"/>
      <c r="E8" s="95"/>
      <c r="F8" s="3"/>
    </row>
    <row r="9" spans="1:9" ht="15" x14ac:dyDescent="0.2">
      <c r="A9" s="23">
        <v>2</v>
      </c>
      <c r="B9" s="18">
        <f>D4-2</f>
        <v>148.85</v>
      </c>
      <c r="C9" s="23">
        <v>100</v>
      </c>
      <c r="D9" s="89" t="s">
        <v>98</v>
      </c>
      <c r="E9" s="89"/>
      <c r="F9" s="3"/>
    </row>
    <row r="10" spans="1:9" ht="15" x14ac:dyDescent="0.2">
      <c r="A10" s="23">
        <v>3</v>
      </c>
      <c r="B10" s="18">
        <f>D4-2</f>
        <v>148.85</v>
      </c>
      <c r="C10" s="23">
        <v>100</v>
      </c>
      <c r="D10" s="89"/>
      <c r="E10" s="89"/>
      <c r="F10" s="3"/>
    </row>
    <row r="11" spans="1:9" ht="15" x14ac:dyDescent="0.2">
      <c r="A11" s="23">
        <v>4</v>
      </c>
      <c r="B11" s="18">
        <f>D4-2</f>
        <v>148.85</v>
      </c>
      <c r="C11" s="23">
        <v>100</v>
      </c>
      <c r="D11" s="89"/>
      <c r="E11" s="89"/>
      <c r="F11" s="3"/>
    </row>
    <row r="12" spans="1:9" ht="15" x14ac:dyDescent="0.2">
      <c r="A12" s="23">
        <v>5</v>
      </c>
      <c r="B12" s="18"/>
      <c r="C12" s="23"/>
      <c r="D12" s="89"/>
      <c r="E12" s="89"/>
      <c r="F12" s="3"/>
    </row>
    <row r="13" spans="1:9" ht="15" x14ac:dyDescent="0.2">
      <c r="A13" s="23">
        <v>6</v>
      </c>
      <c r="B13" s="23"/>
      <c r="C13" s="23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2" t="s">
        <v>11</v>
      </c>
      <c r="B17" s="22" t="s">
        <v>5</v>
      </c>
      <c r="C17" s="90" t="s">
        <v>3</v>
      </c>
      <c r="D17" s="90"/>
      <c r="E17" s="90"/>
      <c r="F17" s="3"/>
    </row>
    <row r="18" spans="1:6" ht="15" x14ac:dyDescent="0.2">
      <c r="A18" s="23" t="s">
        <v>35</v>
      </c>
      <c r="B18" s="19" t="s">
        <v>159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2" t="s">
        <v>4</v>
      </c>
      <c r="B21" s="22" t="s">
        <v>5</v>
      </c>
      <c r="C21" s="90" t="s">
        <v>3</v>
      </c>
      <c r="D21" s="90"/>
      <c r="E21" s="90"/>
      <c r="F21" s="3"/>
    </row>
    <row r="22" spans="1:6" ht="15" x14ac:dyDescent="0.2">
      <c r="A22" s="23" t="s">
        <v>30</v>
      </c>
      <c r="B22" s="23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2" t="s">
        <v>10</v>
      </c>
      <c r="B25" s="22" t="s">
        <v>12</v>
      </c>
      <c r="C25" s="22" t="s">
        <v>24</v>
      </c>
      <c r="D25" s="95" t="s">
        <v>3</v>
      </c>
      <c r="E25" s="95"/>
      <c r="F25" s="3"/>
    </row>
    <row r="26" spans="1:6" ht="15" x14ac:dyDescent="0.2">
      <c r="A26" s="23">
        <v>1</v>
      </c>
      <c r="B26" s="23">
        <v>100</v>
      </c>
      <c r="C26" s="22"/>
      <c r="D26" s="95"/>
      <c r="E26" s="95"/>
      <c r="F26" s="3"/>
    </row>
    <row r="27" spans="1:6" ht="15" x14ac:dyDescent="0.2">
      <c r="A27" s="23">
        <v>2</v>
      </c>
      <c r="B27" s="23">
        <v>100</v>
      </c>
      <c r="C27" s="22"/>
      <c r="D27" s="95"/>
      <c r="E27" s="95"/>
      <c r="F27" s="3"/>
    </row>
    <row r="28" spans="1:6" ht="15" x14ac:dyDescent="0.2">
      <c r="A28" s="23">
        <v>3</v>
      </c>
      <c r="B28" s="23">
        <v>100</v>
      </c>
      <c r="C28" s="22"/>
      <c r="D28" s="95"/>
      <c r="E28" s="95"/>
      <c r="F28" s="3"/>
    </row>
    <row r="29" spans="1:6" ht="15" x14ac:dyDescent="0.2">
      <c r="A29" s="23">
        <v>4</v>
      </c>
      <c r="B29" s="23">
        <v>100</v>
      </c>
      <c r="C29" s="22"/>
      <c r="D29" s="95"/>
      <c r="E29" s="95"/>
      <c r="F29" s="3"/>
    </row>
    <row r="30" spans="1:6" ht="15" x14ac:dyDescent="0.2">
      <c r="A30" s="23">
        <v>5</v>
      </c>
      <c r="B30" s="23"/>
      <c r="C30" s="22"/>
      <c r="D30" s="95"/>
      <c r="E30" s="95"/>
      <c r="F30" s="3"/>
    </row>
    <row r="31" spans="1:6" ht="15" x14ac:dyDescent="0.2">
      <c r="A31" s="23">
        <v>6</v>
      </c>
      <c r="B31" s="23"/>
      <c r="C31" s="2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B26" sqref="B26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161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162</v>
      </c>
      <c r="B4" s="94"/>
      <c r="C4" s="2" t="s">
        <v>131</v>
      </c>
      <c r="D4" s="99">
        <v>150.66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D4-2</f>
        <v>148.66</v>
      </c>
      <c r="C8" s="27">
        <v>100</v>
      </c>
      <c r="D8" s="95"/>
      <c r="E8" s="95"/>
      <c r="F8" s="3"/>
    </row>
    <row r="9" spans="1:9" ht="15" x14ac:dyDescent="0.2">
      <c r="A9" s="27">
        <v>2</v>
      </c>
      <c r="B9" s="18"/>
      <c r="C9" s="27"/>
      <c r="D9" s="89"/>
      <c r="E9" s="89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27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/>
      <c r="C26" s="28"/>
      <c r="D26" s="95"/>
      <c r="E26" s="95"/>
      <c r="F26" s="3"/>
    </row>
    <row r="27" spans="1:6" ht="15" x14ac:dyDescent="0.2">
      <c r="A27" s="27">
        <v>2</v>
      </c>
      <c r="B27" s="27"/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L25" sqref="L2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164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163</v>
      </c>
      <c r="B4" s="94"/>
      <c r="C4" s="2" t="s">
        <v>131</v>
      </c>
      <c r="D4" s="99">
        <v>151.6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D4-2.2</f>
        <v>149.4</v>
      </c>
      <c r="C8" s="27">
        <v>100</v>
      </c>
      <c r="D8" s="95"/>
      <c r="E8" s="95"/>
      <c r="F8" s="3"/>
    </row>
    <row r="9" spans="1:9" ht="15" x14ac:dyDescent="0.2">
      <c r="A9" s="27">
        <v>2</v>
      </c>
      <c r="B9" s="18">
        <f>D4-2.2</f>
        <v>149.4</v>
      </c>
      <c r="C9" s="27">
        <v>20</v>
      </c>
      <c r="D9" s="95"/>
      <c r="E9" s="95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27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>
        <v>20</v>
      </c>
      <c r="C26" s="28"/>
      <c r="D26" s="101"/>
      <c r="E26" s="101"/>
      <c r="F26" s="3"/>
    </row>
    <row r="27" spans="1:6" ht="15" x14ac:dyDescent="0.2">
      <c r="A27" s="27">
        <v>2</v>
      </c>
      <c r="B27" s="27"/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A5" sqref="A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165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167</v>
      </c>
      <c r="B4" s="94"/>
      <c r="C4" s="2" t="s">
        <v>131</v>
      </c>
      <c r="D4" s="99">
        <v>150.47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D4-2.2</f>
        <v>148.27000000000001</v>
      </c>
      <c r="C8" s="27">
        <v>100</v>
      </c>
      <c r="D8" s="95"/>
      <c r="E8" s="95"/>
      <c r="F8" s="3"/>
    </row>
    <row r="9" spans="1:9" ht="15" x14ac:dyDescent="0.2">
      <c r="A9" s="27">
        <v>2</v>
      </c>
      <c r="B9" s="18"/>
      <c r="C9" s="27"/>
      <c r="D9" s="89"/>
      <c r="E9" s="89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31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 t="s">
        <v>166</v>
      </c>
      <c r="C26" s="28"/>
      <c r="D26" s="95"/>
      <c r="E26" s="95"/>
      <c r="F26" s="3"/>
    </row>
    <row r="27" spans="1:6" ht="15" x14ac:dyDescent="0.2">
      <c r="A27" s="27">
        <v>2</v>
      </c>
      <c r="B27" s="27"/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E24" sqref="E2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168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169</v>
      </c>
      <c r="B4" s="94"/>
      <c r="C4" s="2" t="s">
        <v>131</v>
      </c>
      <c r="D4" s="99">
        <v>150.51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D4-2.2</f>
        <v>148.31</v>
      </c>
      <c r="C8" s="27">
        <v>100</v>
      </c>
      <c r="D8" s="95"/>
      <c r="E8" s="95"/>
      <c r="F8" s="3"/>
    </row>
    <row r="9" spans="1:9" ht="15" x14ac:dyDescent="0.2">
      <c r="A9" s="27">
        <v>2</v>
      </c>
      <c r="B9" s="18">
        <f>D4-1.6</f>
        <v>148.91</v>
      </c>
      <c r="C9" s="27">
        <v>25</v>
      </c>
      <c r="D9" s="95" t="s">
        <v>98</v>
      </c>
      <c r="E9" s="95"/>
      <c r="F9" s="3"/>
    </row>
    <row r="10" spans="1:9" ht="15" x14ac:dyDescent="0.2">
      <c r="A10" s="27">
        <v>3</v>
      </c>
      <c r="B10" s="18">
        <f>D4-1.6</f>
        <v>148.91</v>
      </c>
      <c r="C10" s="27">
        <v>25</v>
      </c>
      <c r="D10" s="89" t="s">
        <v>98</v>
      </c>
      <c r="E10" s="89"/>
      <c r="F10" s="3"/>
    </row>
    <row r="11" spans="1:9" ht="15" x14ac:dyDescent="0.2">
      <c r="A11" s="27">
        <v>4</v>
      </c>
      <c r="B11" s="18">
        <f>D4-1.6</f>
        <v>148.91</v>
      </c>
      <c r="C11" s="27">
        <v>25</v>
      </c>
      <c r="D11" s="89" t="s">
        <v>98</v>
      </c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27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>
        <v>25</v>
      </c>
      <c r="C26" s="28"/>
      <c r="D26" s="101"/>
      <c r="E26" s="101"/>
      <c r="F26" s="3"/>
    </row>
    <row r="27" spans="1:6" ht="15" x14ac:dyDescent="0.2">
      <c r="A27" s="27">
        <v>2</v>
      </c>
      <c r="B27" s="27">
        <v>25</v>
      </c>
      <c r="C27" s="28"/>
      <c r="D27" s="95"/>
      <c r="E27" s="95"/>
      <c r="F27" s="3"/>
    </row>
    <row r="28" spans="1:6" ht="15" x14ac:dyDescent="0.2">
      <c r="A28" s="27">
        <v>3</v>
      </c>
      <c r="B28" s="27">
        <v>25</v>
      </c>
      <c r="C28" s="28"/>
      <c r="D28" s="95"/>
      <c r="E28" s="95"/>
      <c r="F28" s="3"/>
    </row>
    <row r="29" spans="1:6" ht="15" x14ac:dyDescent="0.2">
      <c r="A29" s="27">
        <v>4</v>
      </c>
      <c r="B29" s="27">
        <v>100</v>
      </c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zoomScale="130" zoomScaleNormal="130" workbookViewId="0">
      <selection activeCell="B24" sqref="B2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173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174</v>
      </c>
      <c r="B4" s="94"/>
      <c r="C4" s="2" t="s">
        <v>131</v>
      </c>
      <c r="D4" s="99">
        <v>150.12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D4-2.2</f>
        <v>147.92000000000002</v>
      </c>
      <c r="C8" s="27">
        <v>100</v>
      </c>
      <c r="D8" s="95"/>
      <c r="E8" s="95"/>
      <c r="F8" s="3"/>
    </row>
    <row r="9" spans="1:9" ht="15" x14ac:dyDescent="0.2">
      <c r="A9" s="27">
        <v>2</v>
      </c>
      <c r="B9" s="18"/>
      <c r="C9" s="27"/>
      <c r="D9" s="89"/>
      <c r="E9" s="89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31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/>
      <c r="C26" s="28"/>
      <c r="D26" s="95" t="s">
        <v>170</v>
      </c>
      <c r="E26" s="95"/>
      <c r="F26" s="3"/>
    </row>
    <row r="27" spans="1:6" ht="15" x14ac:dyDescent="0.2">
      <c r="A27" s="27">
        <v>2</v>
      </c>
      <c r="B27" s="27"/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L28" sqref="L28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171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172</v>
      </c>
      <c r="B4" s="94"/>
      <c r="C4" s="2" t="s">
        <v>131</v>
      </c>
      <c r="D4" s="99">
        <v>149.93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D4-2.2</f>
        <v>147.73000000000002</v>
      </c>
      <c r="C8" s="27">
        <v>100</v>
      </c>
      <c r="D8" s="95"/>
      <c r="E8" s="95"/>
      <c r="F8" s="3"/>
    </row>
    <row r="9" spans="1:9" ht="15" x14ac:dyDescent="0.2">
      <c r="A9" s="27">
        <v>2</v>
      </c>
      <c r="B9" s="18">
        <f>D4-2.2</f>
        <v>147.73000000000002</v>
      </c>
      <c r="C9" s="27">
        <v>100</v>
      </c>
      <c r="D9" s="95"/>
      <c r="E9" s="95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1.25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27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>
        <v>100</v>
      </c>
      <c r="C26" s="28"/>
      <c r="D26" s="101"/>
      <c r="E26" s="101"/>
      <c r="F26" s="3"/>
    </row>
    <row r="27" spans="1:6" ht="15" x14ac:dyDescent="0.2">
      <c r="A27" s="27">
        <v>2</v>
      </c>
      <c r="B27" s="27"/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G23" sqref="G23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175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176</v>
      </c>
      <c r="B4" s="94"/>
      <c r="C4" s="2" t="s">
        <v>131</v>
      </c>
      <c r="D4" s="99">
        <v>149.86000000000001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D4-2.1</f>
        <v>147.76000000000002</v>
      </c>
      <c r="C8" s="27">
        <v>100</v>
      </c>
      <c r="D8" s="95"/>
      <c r="E8" s="95"/>
      <c r="F8" s="3"/>
    </row>
    <row r="9" spans="1:9" ht="15" x14ac:dyDescent="0.2">
      <c r="A9" s="27">
        <v>2</v>
      </c>
      <c r="B9" s="18"/>
      <c r="C9" s="27"/>
      <c r="D9" s="89"/>
      <c r="E9" s="89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1.1000000000000001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27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/>
      <c r="C26" s="28"/>
      <c r="D26" s="95"/>
      <c r="E26" s="95"/>
      <c r="F26" s="3"/>
    </row>
    <row r="27" spans="1:6" ht="15" x14ac:dyDescent="0.2">
      <c r="A27" s="27">
        <v>2</v>
      </c>
      <c r="B27" s="27"/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M4" sqref="M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177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178</v>
      </c>
      <c r="B4" s="94"/>
      <c r="C4" s="2" t="s">
        <v>131</v>
      </c>
      <c r="D4" s="99">
        <v>149.55000000000001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D4-1.7</f>
        <v>147.85000000000002</v>
      </c>
      <c r="C8" s="27">
        <v>100</v>
      </c>
      <c r="D8" s="95"/>
      <c r="E8" s="95"/>
      <c r="F8" s="3"/>
    </row>
    <row r="9" spans="1:9" ht="15" x14ac:dyDescent="0.2">
      <c r="A9" s="27">
        <v>2</v>
      </c>
      <c r="B9" s="18">
        <f>D4-1.7</f>
        <v>147.85000000000002</v>
      </c>
      <c r="C9" s="27">
        <v>25</v>
      </c>
      <c r="D9" s="89"/>
      <c r="E9" s="89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1.1000000000000001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27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>
        <v>25</v>
      </c>
      <c r="C26" s="28"/>
      <c r="D26" s="95"/>
      <c r="E26" s="95"/>
      <c r="F26" s="3"/>
    </row>
    <row r="27" spans="1:6" ht="15" x14ac:dyDescent="0.2">
      <c r="A27" s="27">
        <v>2</v>
      </c>
      <c r="B27" s="27">
        <v>100</v>
      </c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L27" sqref="L27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179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180</v>
      </c>
      <c r="B4" s="94"/>
      <c r="C4" s="2" t="s">
        <v>131</v>
      </c>
      <c r="D4" s="99">
        <v>149.28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D4-1.1</f>
        <v>148.18</v>
      </c>
      <c r="C8" s="27">
        <v>100</v>
      </c>
      <c r="D8" s="95"/>
      <c r="E8" s="95"/>
      <c r="F8" s="3"/>
    </row>
    <row r="9" spans="1:9" ht="15" x14ac:dyDescent="0.2">
      <c r="A9" s="27">
        <v>2</v>
      </c>
      <c r="B9" s="18">
        <f>D4-1.1</f>
        <v>148.18</v>
      </c>
      <c r="C9" s="27">
        <v>100</v>
      </c>
      <c r="D9" s="95"/>
      <c r="E9" s="95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27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>
        <v>100</v>
      </c>
      <c r="C26" s="28"/>
      <c r="D26" s="101"/>
      <c r="E26" s="101"/>
      <c r="F26" s="3"/>
    </row>
    <row r="27" spans="1:6" ht="15" x14ac:dyDescent="0.2">
      <c r="A27" s="27">
        <v>2</v>
      </c>
      <c r="B27" s="27"/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F10" sqref="F10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181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182</v>
      </c>
      <c r="B4" s="94"/>
      <c r="C4" s="2" t="s">
        <v>131</v>
      </c>
      <c r="D4" s="99">
        <v>149.38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02" t="s">
        <v>183</v>
      </c>
      <c r="C8" s="103"/>
      <c r="D8" s="103"/>
      <c r="E8" s="104"/>
      <c r="F8" s="3"/>
    </row>
    <row r="9" spans="1:9" ht="15" x14ac:dyDescent="0.2">
      <c r="A9" s="27">
        <v>2</v>
      </c>
      <c r="B9" s="18"/>
      <c r="C9" s="27"/>
      <c r="D9" s="95"/>
      <c r="E9" s="95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/>
      <c r="B18" s="19"/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/>
      <c r="B22" s="27"/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/>
      <c r="C26" s="28"/>
      <c r="D26" s="101"/>
      <c r="E26" s="101"/>
      <c r="F26" s="3"/>
    </row>
    <row r="27" spans="1:6" ht="15" x14ac:dyDescent="0.2">
      <c r="A27" s="27">
        <v>2</v>
      </c>
      <c r="B27" s="27"/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5:E25"/>
    <mergeCell ref="D26:E26"/>
    <mergeCell ref="D9:E9"/>
    <mergeCell ref="D10:E10"/>
    <mergeCell ref="D11:E11"/>
    <mergeCell ref="D12:E12"/>
    <mergeCell ref="D13:E13"/>
    <mergeCell ref="B8:E8"/>
    <mergeCell ref="C17:E17"/>
    <mergeCell ref="C18:E18"/>
    <mergeCell ref="C21:E21"/>
    <mergeCell ref="C22:E22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F12" sqref="F12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184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185</v>
      </c>
      <c r="B4" s="94"/>
      <c r="C4" s="2" t="s">
        <v>131</v>
      </c>
      <c r="D4" s="99">
        <v>150.37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D4-4</f>
        <v>146.37</v>
      </c>
      <c r="C8" s="27">
        <v>100</v>
      </c>
      <c r="D8" s="95"/>
      <c r="E8" s="95"/>
      <c r="F8" s="3"/>
    </row>
    <row r="9" spans="1:9" ht="15" x14ac:dyDescent="0.2">
      <c r="A9" s="27">
        <v>2</v>
      </c>
      <c r="B9" s="18">
        <f>D4-4</f>
        <v>146.37</v>
      </c>
      <c r="C9" s="27">
        <v>100</v>
      </c>
      <c r="D9" s="89"/>
      <c r="E9" s="89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1.2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27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>
        <v>100</v>
      </c>
      <c r="C26" s="28"/>
      <c r="D26" s="95"/>
      <c r="E26" s="95"/>
      <c r="F26" s="3"/>
    </row>
    <row r="27" spans="1:6" ht="15" x14ac:dyDescent="0.2">
      <c r="A27" s="27">
        <v>2</v>
      </c>
      <c r="B27" s="27">
        <v>100</v>
      </c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Q3" sqref="Q3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186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187</v>
      </c>
      <c r="B4" s="94"/>
      <c r="C4" s="2" t="s">
        <v>131</v>
      </c>
      <c r="D4" s="99">
        <v>150.4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D4-4</f>
        <v>146.4</v>
      </c>
      <c r="C8" s="27">
        <v>100</v>
      </c>
      <c r="D8" s="95"/>
      <c r="E8" s="95"/>
      <c r="F8" s="3"/>
    </row>
    <row r="9" spans="1:9" ht="15" x14ac:dyDescent="0.2">
      <c r="A9" s="27">
        <v>2</v>
      </c>
      <c r="B9" s="18"/>
      <c r="C9" s="27"/>
      <c r="D9" s="89"/>
      <c r="E9" s="89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1.2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27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>
        <v>100</v>
      </c>
      <c r="C26" s="28"/>
      <c r="D26" s="95"/>
      <c r="E26" s="95"/>
      <c r="F26" s="3"/>
    </row>
    <row r="27" spans="1:6" ht="15" x14ac:dyDescent="0.2">
      <c r="A27" s="27">
        <v>2</v>
      </c>
      <c r="B27" s="27"/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zoomScale="130" zoomScaleNormal="130" workbookViewId="0">
      <selection activeCell="H24" sqref="H2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188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189</v>
      </c>
      <c r="B4" s="94"/>
      <c r="C4" s="2" t="s">
        <v>131</v>
      </c>
      <c r="D4" s="99">
        <v>148.41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D4-1.9</f>
        <v>146.51</v>
      </c>
      <c r="C8" s="27">
        <v>150</v>
      </c>
      <c r="D8" s="95"/>
      <c r="E8" s="95"/>
      <c r="F8" s="3"/>
    </row>
    <row r="9" spans="1:9" ht="15" x14ac:dyDescent="0.2">
      <c r="A9" s="27">
        <v>2</v>
      </c>
      <c r="B9" s="18"/>
      <c r="C9" s="27"/>
      <c r="D9" s="89"/>
      <c r="E9" s="89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27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>
        <v>150</v>
      </c>
      <c r="C26" s="28"/>
      <c r="D26" s="95"/>
      <c r="E26" s="95"/>
      <c r="F26" s="3"/>
    </row>
    <row r="27" spans="1:6" ht="15" x14ac:dyDescent="0.2">
      <c r="A27" s="27">
        <v>2</v>
      </c>
      <c r="B27" s="27"/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P13" sqref="P13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190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191</v>
      </c>
      <c r="B4" s="94"/>
      <c r="C4" s="2" t="s">
        <v>131</v>
      </c>
      <c r="D4" s="99">
        <v>148.72999999999999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D4-2.8</f>
        <v>145.92999999999998</v>
      </c>
      <c r="C8" s="27">
        <v>150</v>
      </c>
      <c r="D8" s="95"/>
      <c r="E8" s="95"/>
      <c r="F8" s="3"/>
    </row>
    <row r="9" spans="1:9" ht="15" x14ac:dyDescent="0.2">
      <c r="A9" s="27">
        <v>2</v>
      </c>
      <c r="B9" s="18">
        <f>D4-2.8</f>
        <v>145.92999999999998</v>
      </c>
      <c r="C9" s="27">
        <v>100</v>
      </c>
      <c r="D9" s="89"/>
      <c r="E9" s="89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31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32">
        <v>100</v>
      </c>
      <c r="C26" s="28"/>
      <c r="D26" s="95"/>
      <c r="E26" s="95"/>
      <c r="F26" s="3"/>
    </row>
    <row r="27" spans="1:6" ht="15" x14ac:dyDescent="0.2">
      <c r="A27" s="27">
        <v>2</v>
      </c>
      <c r="B27" s="27">
        <v>100</v>
      </c>
      <c r="C27" s="28"/>
      <c r="D27" s="95"/>
      <c r="E27" s="95"/>
      <c r="F27" s="3"/>
    </row>
    <row r="28" spans="1:6" ht="15" x14ac:dyDescent="0.2">
      <c r="A28" s="27">
        <v>3</v>
      </c>
      <c r="B28" s="27" t="s">
        <v>166</v>
      </c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O20" sqref="O20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297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39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Заріччя'!K16</f>
        <v>В60-209</v>
      </c>
      <c r="B4" s="94"/>
      <c r="C4" s="2" t="s">
        <v>131</v>
      </c>
      <c r="D4" s="77" t="str">
        <f>'GPS точки Заріччя'!L16</f>
        <v>149,66</v>
      </c>
      <c r="E4" s="77" t="str">
        <f>'GPS точки Заріччя'!R16</f>
        <v>146,01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39" t="s">
        <v>10</v>
      </c>
      <c r="B7" s="39" t="s">
        <v>8</v>
      </c>
      <c r="C7" s="39" t="s">
        <v>9</v>
      </c>
      <c r="D7" s="95" t="s">
        <v>3</v>
      </c>
      <c r="E7" s="95"/>
      <c r="F7" s="3"/>
    </row>
    <row r="8" spans="1:9" ht="15" x14ac:dyDescent="0.2">
      <c r="A8" s="40">
        <v>1</v>
      </c>
      <c r="B8" s="19">
        <v>1.8</v>
      </c>
      <c r="C8" s="40">
        <v>100</v>
      </c>
      <c r="D8" s="95" t="s">
        <v>586</v>
      </c>
      <c r="E8" s="95"/>
      <c r="F8" s="3"/>
    </row>
    <row r="9" spans="1:9" ht="15" x14ac:dyDescent="0.2">
      <c r="A9" s="40">
        <v>2</v>
      </c>
      <c r="B9" s="19"/>
      <c r="C9" s="40"/>
      <c r="D9" s="95"/>
      <c r="E9" s="95"/>
      <c r="F9" s="3"/>
    </row>
    <row r="10" spans="1:9" ht="15" x14ac:dyDescent="0.2">
      <c r="A10" s="40">
        <v>3</v>
      </c>
      <c r="B10" s="18"/>
      <c r="C10" s="40"/>
      <c r="D10" s="89"/>
      <c r="E10" s="89"/>
      <c r="F10" s="3"/>
    </row>
    <row r="11" spans="1:9" ht="15" x14ac:dyDescent="0.2">
      <c r="A11" s="40">
        <v>4</v>
      </c>
      <c r="B11" s="18"/>
      <c r="C11" s="40"/>
      <c r="D11" s="89"/>
      <c r="E11" s="89"/>
      <c r="F11" s="3"/>
    </row>
    <row r="12" spans="1:9" ht="15" x14ac:dyDescent="0.2">
      <c r="A12" s="40">
        <v>5</v>
      </c>
      <c r="B12" s="18"/>
      <c r="C12" s="40"/>
      <c r="D12" s="89"/>
      <c r="E12" s="89"/>
      <c r="F12" s="3"/>
    </row>
    <row r="13" spans="1:9" ht="15" x14ac:dyDescent="0.2">
      <c r="A13" s="40">
        <v>6</v>
      </c>
      <c r="B13" s="40"/>
      <c r="C13" s="40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39" t="s">
        <v>11</v>
      </c>
      <c r="B17" s="39" t="s">
        <v>5</v>
      </c>
      <c r="C17" s="90" t="s">
        <v>3</v>
      </c>
      <c r="D17" s="90"/>
      <c r="E17" s="90"/>
      <c r="F17" s="3"/>
    </row>
    <row r="18" spans="1:6" ht="15" x14ac:dyDescent="0.2">
      <c r="A18" s="40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39" t="s">
        <v>4</v>
      </c>
      <c r="B21" s="39" t="s">
        <v>5</v>
      </c>
      <c r="C21" s="90" t="s">
        <v>3</v>
      </c>
      <c r="D21" s="90"/>
      <c r="E21" s="90"/>
      <c r="F21" s="3"/>
    </row>
    <row r="22" spans="1:6" ht="15" x14ac:dyDescent="0.2">
      <c r="A22" s="40" t="s">
        <v>30</v>
      </c>
      <c r="B22" s="40">
        <v>0.63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39" t="s">
        <v>10</v>
      </c>
      <c r="B25" s="39" t="s">
        <v>12</v>
      </c>
      <c r="C25" s="39" t="s">
        <v>24</v>
      </c>
      <c r="D25" s="95" t="s">
        <v>3</v>
      </c>
      <c r="E25" s="95"/>
      <c r="F25" s="3"/>
    </row>
    <row r="26" spans="1:6" ht="15" x14ac:dyDescent="0.2">
      <c r="A26" s="40">
        <v>1</v>
      </c>
      <c r="B26" s="40"/>
      <c r="C26" s="39"/>
      <c r="D26" s="101"/>
      <c r="E26" s="101"/>
      <c r="F26" s="3"/>
    </row>
    <row r="27" spans="1:6" ht="15" x14ac:dyDescent="0.2">
      <c r="A27" s="40">
        <v>2</v>
      </c>
      <c r="B27" s="40"/>
      <c r="C27" s="39"/>
      <c r="D27" s="95"/>
      <c r="E27" s="95"/>
      <c r="F27" s="3"/>
    </row>
    <row r="28" spans="1:6" ht="15" x14ac:dyDescent="0.2">
      <c r="A28" s="40">
        <v>3</v>
      </c>
      <c r="B28" s="40"/>
      <c r="C28" s="39"/>
      <c r="D28" s="95"/>
      <c r="E28" s="95"/>
      <c r="F28" s="3"/>
    </row>
    <row r="29" spans="1:6" ht="15" x14ac:dyDescent="0.2">
      <c r="A29" s="40">
        <v>4</v>
      </c>
      <c r="B29" s="40"/>
      <c r="C29" s="39"/>
      <c r="D29" s="95"/>
      <c r="E29" s="95"/>
      <c r="F29" s="3"/>
    </row>
    <row r="30" spans="1:6" ht="15" x14ac:dyDescent="0.2">
      <c r="A30" s="40">
        <v>5</v>
      </c>
      <c r="B30" s="40"/>
      <c r="C30" s="39"/>
      <c r="D30" s="95"/>
      <c r="E30" s="95"/>
      <c r="F30" s="3"/>
    </row>
    <row r="31" spans="1:6" ht="15" x14ac:dyDescent="0.2">
      <c r="A31" s="40">
        <v>6</v>
      </c>
      <c r="B31" s="40"/>
      <c r="C31" s="39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D27:E27"/>
    <mergeCell ref="D28:E28"/>
    <mergeCell ref="D29:E29"/>
    <mergeCell ref="D30:E30"/>
    <mergeCell ref="D31:E31"/>
    <mergeCell ref="A1:E1"/>
    <mergeCell ref="A3:B3"/>
    <mergeCell ref="A4:B4"/>
    <mergeCell ref="D7:E7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P10" sqref="P10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587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39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">
        <v>588</v>
      </c>
      <c r="B4" s="94"/>
      <c r="C4" s="2" t="s">
        <v>131</v>
      </c>
      <c r="D4" s="77"/>
      <c r="E4" s="77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39" t="s">
        <v>10</v>
      </c>
      <c r="B7" s="39" t="s">
        <v>8</v>
      </c>
      <c r="C7" s="39" t="s">
        <v>9</v>
      </c>
      <c r="D7" s="95" t="s">
        <v>3</v>
      </c>
      <c r="E7" s="95"/>
      <c r="F7" s="3"/>
    </row>
    <row r="8" spans="1:9" ht="15" x14ac:dyDescent="0.2">
      <c r="A8" s="40">
        <v>1</v>
      </c>
      <c r="B8" s="19">
        <v>1.8</v>
      </c>
      <c r="C8" s="40">
        <v>100</v>
      </c>
      <c r="D8" s="95" t="s">
        <v>589</v>
      </c>
      <c r="E8" s="95"/>
      <c r="F8" s="3"/>
    </row>
    <row r="9" spans="1:9" ht="15" x14ac:dyDescent="0.2">
      <c r="A9" s="40">
        <v>2</v>
      </c>
      <c r="B9" s="19">
        <v>1.8</v>
      </c>
      <c r="C9" s="40">
        <v>100</v>
      </c>
      <c r="D9" s="95" t="s">
        <v>97</v>
      </c>
      <c r="E9" s="95"/>
      <c r="F9" s="3"/>
    </row>
    <row r="10" spans="1:9" ht="15" x14ac:dyDescent="0.2">
      <c r="A10" s="40">
        <v>3</v>
      </c>
      <c r="B10" s="18"/>
      <c r="C10" s="40"/>
      <c r="D10" s="89"/>
      <c r="E10" s="89"/>
      <c r="F10" s="3"/>
    </row>
    <row r="11" spans="1:9" ht="15" x14ac:dyDescent="0.2">
      <c r="A11" s="40">
        <v>4</v>
      </c>
      <c r="B11" s="18"/>
      <c r="C11" s="40"/>
      <c r="D11" s="89"/>
      <c r="E11" s="89"/>
      <c r="F11" s="3"/>
    </row>
    <row r="12" spans="1:9" ht="15" x14ac:dyDescent="0.2">
      <c r="A12" s="40">
        <v>5</v>
      </c>
      <c r="B12" s="18"/>
      <c r="C12" s="40"/>
      <c r="D12" s="89"/>
      <c r="E12" s="89"/>
      <c r="F12" s="3"/>
    </row>
    <row r="13" spans="1:9" ht="15" x14ac:dyDescent="0.2">
      <c r="A13" s="40">
        <v>6</v>
      </c>
      <c r="B13" s="40"/>
      <c r="C13" s="40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39" t="s">
        <v>11</v>
      </c>
      <c r="B17" s="39" t="s">
        <v>5</v>
      </c>
      <c r="C17" s="90" t="s">
        <v>3</v>
      </c>
      <c r="D17" s="90"/>
      <c r="E17" s="90"/>
      <c r="F17" s="3"/>
    </row>
    <row r="18" spans="1:6" ht="15" x14ac:dyDescent="0.2">
      <c r="A18" s="40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39" t="s">
        <v>4</v>
      </c>
      <c r="B21" s="39" t="s">
        <v>5</v>
      </c>
      <c r="C21" s="90" t="s">
        <v>3</v>
      </c>
      <c r="D21" s="90"/>
      <c r="E21" s="90"/>
      <c r="F21" s="3"/>
    </row>
    <row r="22" spans="1:6" ht="15" x14ac:dyDescent="0.2">
      <c r="A22" s="40" t="s">
        <v>30</v>
      </c>
      <c r="B22" s="40">
        <v>0.63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39" t="s">
        <v>10</v>
      </c>
      <c r="B25" s="39" t="s">
        <v>12</v>
      </c>
      <c r="C25" s="39" t="s">
        <v>24</v>
      </c>
      <c r="D25" s="95" t="s">
        <v>3</v>
      </c>
      <c r="E25" s="95"/>
      <c r="F25" s="3"/>
    </row>
    <row r="26" spans="1:6" ht="15" x14ac:dyDescent="0.2">
      <c r="A26" s="40">
        <v>1</v>
      </c>
      <c r="B26" s="40"/>
      <c r="C26" s="39"/>
      <c r="D26" s="101"/>
      <c r="E26" s="101"/>
      <c r="F26" s="3"/>
    </row>
    <row r="27" spans="1:6" ht="15" x14ac:dyDescent="0.2">
      <c r="A27" s="40">
        <v>2</v>
      </c>
      <c r="B27" s="40">
        <v>80</v>
      </c>
      <c r="C27" s="39" t="s">
        <v>590</v>
      </c>
      <c r="D27" s="95" t="s">
        <v>591</v>
      </c>
      <c r="E27" s="95"/>
      <c r="F27" s="3"/>
    </row>
    <row r="28" spans="1:6" ht="15" x14ac:dyDescent="0.2">
      <c r="A28" s="40">
        <v>3</v>
      </c>
      <c r="B28" s="40"/>
      <c r="C28" s="39"/>
      <c r="D28" s="95"/>
      <c r="E28" s="95"/>
      <c r="F28" s="3"/>
    </row>
    <row r="29" spans="1:6" ht="15" x14ac:dyDescent="0.2">
      <c r="A29" s="40">
        <v>4</v>
      </c>
      <c r="B29" s="40"/>
      <c r="C29" s="39"/>
      <c r="D29" s="95"/>
      <c r="E29" s="95"/>
      <c r="F29" s="3"/>
    </row>
    <row r="30" spans="1:6" ht="15" x14ac:dyDescent="0.2">
      <c r="A30" s="40">
        <v>5</v>
      </c>
      <c r="B30" s="40"/>
      <c r="C30" s="39"/>
      <c r="D30" s="95"/>
      <c r="E30" s="95"/>
      <c r="F30" s="3"/>
    </row>
    <row r="31" spans="1:6" ht="15" x14ac:dyDescent="0.2">
      <c r="A31" s="40">
        <v>6</v>
      </c>
      <c r="B31" s="40"/>
      <c r="C31" s="39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O24" sqref="O2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592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39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Заріччя'!K17</f>
        <v>В60-210</v>
      </c>
      <c r="B4" s="94"/>
      <c r="C4" s="2" t="s">
        <v>131</v>
      </c>
      <c r="D4" s="77" t="str">
        <f>'GPS точки Заріччя'!L17</f>
        <v>149,28</v>
      </c>
      <c r="E4" s="77" t="str">
        <f>'GPS точки Заріччя'!R17</f>
        <v>146,08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39" t="s">
        <v>10</v>
      </c>
      <c r="B7" s="39" t="s">
        <v>8</v>
      </c>
      <c r="C7" s="39" t="s">
        <v>9</v>
      </c>
      <c r="D7" s="95" t="s">
        <v>3</v>
      </c>
      <c r="E7" s="95"/>
      <c r="F7" s="3"/>
    </row>
    <row r="8" spans="1:9" ht="15" x14ac:dyDescent="0.2">
      <c r="A8" s="40">
        <v>1</v>
      </c>
      <c r="B8" s="19">
        <v>1.8</v>
      </c>
      <c r="C8" s="40">
        <v>100</v>
      </c>
      <c r="D8" s="95" t="s">
        <v>589</v>
      </c>
      <c r="E8" s="95"/>
      <c r="F8" s="3"/>
    </row>
    <row r="9" spans="1:9" ht="15" x14ac:dyDescent="0.2">
      <c r="A9" s="40">
        <v>2</v>
      </c>
      <c r="B9" s="19">
        <v>1.7</v>
      </c>
      <c r="C9" s="40">
        <v>50</v>
      </c>
      <c r="D9" s="95" t="s">
        <v>97</v>
      </c>
      <c r="E9" s="95"/>
      <c r="F9" s="3"/>
    </row>
    <row r="10" spans="1:9" ht="15" x14ac:dyDescent="0.2">
      <c r="A10" s="40">
        <v>3</v>
      </c>
      <c r="B10" s="18"/>
      <c r="C10" s="40"/>
      <c r="D10" s="89"/>
      <c r="E10" s="89"/>
      <c r="F10" s="3"/>
    </row>
    <row r="11" spans="1:9" ht="15" x14ac:dyDescent="0.2">
      <c r="A11" s="40">
        <v>4</v>
      </c>
      <c r="B11" s="18"/>
      <c r="C11" s="40"/>
      <c r="D11" s="89"/>
      <c r="E11" s="89"/>
      <c r="F11" s="3"/>
    </row>
    <row r="12" spans="1:9" ht="15" x14ac:dyDescent="0.2">
      <c r="A12" s="40">
        <v>5</v>
      </c>
      <c r="B12" s="18"/>
      <c r="C12" s="40"/>
      <c r="D12" s="89"/>
      <c r="E12" s="89"/>
      <c r="F12" s="3"/>
    </row>
    <row r="13" spans="1:9" ht="15" x14ac:dyDescent="0.2">
      <c r="A13" s="40">
        <v>6</v>
      </c>
      <c r="B13" s="40"/>
      <c r="C13" s="40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39" t="s">
        <v>11</v>
      </c>
      <c r="B17" s="39" t="s">
        <v>5</v>
      </c>
      <c r="C17" s="90" t="s">
        <v>3</v>
      </c>
      <c r="D17" s="90"/>
      <c r="E17" s="90"/>
      <c r="F17" s="3"/>
    </row>
    <row r="18" spans="1:6" ht="15" x14ac:dyDescent="0.2">
      <c r="A18" s="40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39" t="s">
        <v>4</v>
      </c>
      <c r="B21" s="39" t="s">
        <v>5</v>
      </c>
      <c r="C21" s="90" t="s">
        <v>3</v>
      </c>
      <c r="D21" s="90"/>
      <c r="E21" s="90"/>
      <c r="F21" s="3"/>
    </row>
    <row r="22" spans="1:6" ht="15" x14ac:dyDescent="0.2">
      <c r="A22" s="40" t="s">
        <v>30</v>
      </c>
      <c r="B22" s="40">
        <v>0.63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39" t="s">
        <v>10</v>
      </c>
      <c r="B25" s="39" t="s">
        <v>12</v>
      </c>
      <c r="C25" s="39" t="s">
        <v>24</v>
      </c>
      <c r="D25" s="95" t="s">
        <v>3</v>
      </c>
      <c r="E25" s="95"/>
      <c r="F25" s="3"/>
    </row>
    <row r="26" spans="1:6" ht="15" x14ac:dyDescent="0.2">
      <c r="A26" s="40">
        <v>1</v>
      </c>
      <c r="B26" s="40">
        <v>100</v>
      </c>
      <c r="C26" s="39" t="s">
        <v>590</v>
      </c>
      <c r="D26" s="101"/>
      <c r="E26" s="101"/>
      <c r="F26" s="3"/>
    </row>
    <row r="27" spans="1:6" ht="15" x14ac:dyDescent="0.2">
      <c r="A27" s="40">
        <v>2</v>
      </c>
      <c r="B27" s="40">
        <v>50</v>
      </c>
      <c r="C27" s="39" t="s">
        <v>590</v>
      </c>
      <c r="D27" s="95" t="s">
        <v>593</v>
      </c>
      <c r="E27" s="95"/>
      <c r="F27" s="3"/>
    </row>
    <row r="28" spans="1:6" ht="15" x14ac:dyDescent="0.2">
      <c r="A28" s="40">
        <v>3</v>
      </c>
      <c r="B28" s="40">
        <v>40</v>
      </c>
      <c r="C28" s="39" t="s">
        <v>590</v>
      </c>
      <c r="D28" s="95"/>
      <c r="E28" s="95"/>
      <c r="F28" s="3"/>
    </row>
    <row r="29" spans="1:6" ht="15" x14ac:dyDescent="0.2">
      <c r="A29" s="40">
        <v>4</v>
      </c>
      <c r="B29" s="40"/>
      <c r="C29" s="39"/>
      <c r="D29" s="95"/>
      <c r="E29" s="95"/>
      <c r="F29" s="3"/>
    </row>
    <row r="30" spans="1:6" ht="15" x14ac:dyDescent="0.2">
      <c r="A30" s="40">
        <v>5</v>
      </c>
      <c r="B30" s="40"/>
      <c r="C30" s="39"/>
      <c r="D30" s="95"/>
      <c r="E30" s="95"/>
      <c r="F30" s="3"/>
    </row>
    <row r="31" spans="1:6" ht="15" x14ac:dyDescent="0.2">
      <c r="A31" s="40">
        <v>6</v>
      </c>
      <c r="B31" s="40"/>
      <c r="C31" s="39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J27" sqref="J27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594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39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Заріччя'!K18</f>
        <v>В60-211</v>
      </c>
      <c r="B4" s="94"/>
      <c r="C4" s="2" t="s">
        <v>131</v>
      </c>
      <c r="D4" s="77" t="str">
        <f>'GPS точки Заріччя'!L18</f>
        <v>149,47</v>
      </c>
      <c r="E4" s="77" t="str">
        <f>'GPS точки Заріччя'!R18</f>
        <v>147,77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39" t="s">
        <v>10</v>
      </c>
      <c r="B7" s="39" t="s">
        <v>8</v>
      </c>
      <c r="C7" s="39" t="s">
        <v>9</v>
      </c>
      <c r="D7" s="95" t="s">
        <v>3</v>
      </c>
      <c r="E7" s="95"/>
      <c r="F7" s="3"/>
    </row>
    <row r="8" spans="1:9" ht="15" x14ac:dyDescent="0.2">
      <c r="A8" s="40">
        <v>1</v>
      </c>
      <c r="B8" s="19">
        <v>1.8</v>
      </c>
      <c r="C8" s="40">
        <v>100</v>
      </c>
      <c r="D8" s="95" t="s">
        <v>589</v>
      </c>
      <c r="E8" s="95"/>
      <c r="F8" s="3"/>
    </row>
    <row r="9" spans="1:9" ht="15" x14ac:dyDescent="0.2">
      <c r="A9" s="40">
        <v>2</v>
      </c>
      <c r="B9" s="19">
        <v>1.8</v>
      </c>
      <c r="C9" s="40">
        <v>50</v>
      </c>
      <c r="D9" s="95" t="s">
        <v>97</v>
      </c>
      <c r="E9" s="95"/>
      <c r="F9" s="3"/>
    </row>
    <row r="10" spans="1:9" ht="15" x14ac:dyDescent="0.2">
      <c r="A10" s="40">
        <v>3</v>
      </c>
      <c r="B10" s="19">
        <v>1.8</v>
      </c>
      <c r="C10" s="40">
        <v>25</v>
      </c>
      <c r="D10" s="89" t="s">
        <v>97</v>
      </c>
      <c r="E10" s="89"/>
      <c r="F10" s="3"/>
    </row>
    <row r="11" spans="1:9" ht="15" x14ac:dyDescent="0.2">
      <c r="A11" s="40">
        <v>4</v>
      </c>
      <c r="B11" s="18"/>
      <c r="C11" s="40"/>
      <c r="D11" s="89"/>
      <c r="E11" s="89"/>
      <c r="F11" s="3"/>
    </row>
    <row r="12" spans="1:9" ht="15" x14ac:dyDescent="0.2">
      <c r="A12" s="40">
        <v>5</v>
      </c>
      <c r="B12" s="18"/>
      <c r="C12" s="40"/>
      <c r="D12" s="89"/>
      <c r="E12" s="89"/>
      <c r="F12" s="3"/>
    </row>
    <row r="13" spans="1:9" ht="15" x14ac:dyDescent="0.2">
      <c r="A13" s="40">
        <v>6</v>
      </c>
      <c r="B13" s="40"/>
      <c r="C13" s="40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39" t="s">
        <v>11</v>
      </c>
      <c r="B17" s="39" t="s">
        <v>5</v>
      </c>
      <c r="C17" s="90" t="s">
        <v>3</v>
      </c>
      <c r="D17" s="90"/>
      <c r="E17" s="90"/>
      <c r="F17" s="3"/>
    </row>
    <row r="18" spans="1:6" ht="15" x14ac:dyDescent="0.2">
      <c r="A18" s="40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39" t="s">
        <v>4</v>
      </c>
      <c r="B21" s="39" t="s">
        <v>5</v>
      </c>
      <c r="C21" s="90" t="s">
        <v>3</v>
      </c>
      <c r="D21" s="90"/>
      <c r="E21" s="90"/>
      <c r="F21" s="3"/>
    </row>
    <row r="22" spans="1:6" ht="15" x14ac:dyDescent="0.2">
      <c r="A22" s="40" t="s">
        <v>30</v>
      </c>
      <c r="B22" s="40">
        <v>0.62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39" t="s">
        <v>10</v>
      </c>
      <c r="B25" s="39" t="s">
        <v>12</v>
      </c>
      <c r="C25" s="39" t="s">
        <v>24</v>
      </c>
      <c r="D25" s="95" t="s">
        <v>3</v>
      </c>
      <c r="E25" s="95"/>
      <c r="F25" s="3"/>
    </row>
    <row r="26" spans="1:6" ht="15" x14ac:dyDescent="0.2">
      <c r="A26" s="40">
        <v>1</v>
      </c>
      <c r="B26" s="40"/>
      <c r="C26" s="39"/>
      <c r="D26" s="101"/>
      <c r="E26" s="101"/>
      <c r="F26" s="3"/>
    </row>
    <row r="27" spans="1:6" ht="15" x14ac:dyDescent="0.2">
      <c r="A27" s="40">
        <v>2</v>
      </c>
      <c r="B27" s="40">
        <v>50</v>
      </c>
      <c r="C27" s="39" t="s">
        <v>590</v>
      </c>
      <c r="D27" s="95" t="s">
        <v>596</v>
      </c>
      <c r="E27" s="95"/>
      <c r="F27" s="3"/>
    </row>
    <row r="28" spans="1:6" ht="15" x14ac:dyDescent="0.2">
      <c r="A28" s="40">
        <v>3</v>
      </c>
      <c r="B28" s="40">
        <v>25</v>
      </c>
      <c r="C28" s="39" t="s">
        <v>595</v>
      </c>
      <c r="D28" s="95"/>
      <c r="E28" s="95"/>
      <c r="F28" s="3"/>
    </row>
    <row r="29" spans="1:6" ht="15" x14ac:dyDescent="0.2">
      <c r="A29" s="40">
        <v>4</v>
      </c>
      <c r="B29" s="40"/>
      <c r="C29" s="39"/>
      <c r="D29" s="95"/>
      <c r="E29" s="95"/>
      <c r="F29" s="3"/>
    </row>
    <row r="30" spans="1:6" ht="15" x14ac:dyDescent="0.2">
      <c r="A30" s="40">
        <v>5</v>
      </c>
      <c r="B30" s="40"/>
      <c r="C30" s="39"/>
      <c r="D30" s="95"/>
      <c r="E30" s="95"/>
      <c r="F30" s="3"/>
    </row>
    <row r="31" spans="1:6" ht="15" x14ac:dyDescent="0.2">
      <c r="A31" s="40">
        <v>6</v>
      </c>
      <c r="B31" s="40"/>
      <c r="C31" s="39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F8" sqref="F8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597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39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Заріччя'!K19</f>
        <v>В60-212</v>
      </c>
      <c r="B4" s="94"/>
      <c r="C4" s="2" t="s">
        <v>131</v>
      </c>
      <c r="D4" s="77" t="str">
        <f>'GPS точки Заріччя'!L19</f>
        <v>149,32</v>
      </c>
      <c r="E4" s="77" t="str">
        <f>'GPS точки Заріччя'!R19</f>
        <v>147,80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39" t="s">
        <v>10</v>
      </c>
      <c r="B7" s="39" t="s">
        <v>8</v>
      </c>
      <c r="C7" s="39" t="s">
        <v>9</v>
      </c>
      <c r="D7" s="95" t="s">
        <v>3</v>
      </c>
      <c r="E7" s="95"/>
      <c r="F7" s="3"/>
    </row>
    <row r="8" spans="1:9" ht="15" x14ac:dyDescent="0.2">
      <c r="A8" s="40">
        <v>1</v>
      </c>
      <c r="B8" s="19">
        <v>1.8</v>
      </c>
      <c r="C8" s="40">
        <v>100</v>
      </c>
      <c r="D8" s="95" t="s">
        <v>30</v>
      </c>
      <c r="E8" s="95"/>
      <c r="F8" s="3"/>
    </row>
    <row r="9" spans="1:9" ht="15" x14ac:dyDescent="0.2">
      <c r="A9" s="40">
        <v>2</v>
      </c>
      <c r="B9" s="19">
        <v>1.8</v>
      </c>
      <c r="C9" s="40">
        <v>50</v>
      </c>
      <c r="D9" s="95"/>
      <c r="E9" s="95"/>
      <c r="F9" s="3"/>
    </row>
    <row r="10" spans="1:9" ht="15" x14ac:dyDescent="0.2">
      <c r="A10" s="40">
        <v>3</v>
      </c>
      <c r="B10" s="19"/>
      <c r="C10" s="40"/>
      <c r="D10" s="89"/>
      <c r="E10" s="89"/>
      <c r="F10" s="3"/>
    </row>
    <row r="11" spans="1:9" ht="15" x14ac:dyDescent="0.2">
      <c r="A11" s="40">
        <v>4</v>
      </c>
      <c r="B11" s="18"/>
      <c r="C11" s="40"/>
      <c r="D11" s="89"/>
      <c r="E11" s="89"/>
      <c r="F11" s="3"/>
    </row>
    <row r="12" spans="1:9" ht="15" x14ac:dyDescent="0.2">
      <c r="A12" s="40">
        <v>5</v>
      </c>
      <c r="B12" s="18"/>
      <c r="C12" s="40"/>
      <c r="D12" s="89"/>
      <c r="E12" s="89"/>
      <c r="F12" s="3"/>
    </row>
    <row r="13" spans="1:9" ht="15" x14ac:dyDescent="0.2">
      <c r="A13" s="40">
        <v>6</v>
      </c>
      <c r="B13" s="40"/>
      <c r="C13" s="40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39" t="s">
        <v>11</v>
      </c>
      <c r="B17" s="39" t="s">
        <v>5</v>
      </c>
      <c r="C17" s="90" t="s">
        <v>3</v>
      </c>
      <c r="D17" s="90"/>
      <c r="E17" s="90"/>
      <c r="F17" s="3"/>
    </row>
    <row r="18" spans="1:6" ht="15" x14ac:dyDescent="0.2">
      <c r="A18" s="40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39" t="s">
        <v>4</v>
      </c>
      <c r="B21" s="39" t="s">
        <v>5</v>
      </c>
      <c r="C21" s="90" t="s">
        <v>3</v>
      </c>
      <c r="D21" s="90"/>
      <c r="E21" s="90"/>
      <c r="F21" s="3"/>
    </row>
    <row r="22" spans="1:6" ht="15" x14ac:dyDescent="0.2">
      <c r="A22" s="40" t="s">
        <v>30</v>
      </c>
      <c r="B22" s="40">
        <v>0.63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39" t="s">
        <v>10</v>
      </c>
      <c r="B25" s="39" t="s">
        <v>12</v>
      </c>
      <c r="C25" s="39" t="s">
        <v>24</v>
      </c>
      <c r="D25" s="95" t="s">
        <v>3</v>
      </c>
      <c r="E25" s="95"/>
      <c r="F25" s="3"/>
    </row>
    <row r="26" spans="1:6" ht="15" x14ac:dyDescent="0.2">
      <c r="A26" s="40">
        <v>1</v>
      </c>
      <c r="B26" s="40">
        <v>100</v>
      </c>
      <c r="C26" s="39" t="s">
        <v>590</v>
      </c>
      <c r="D26" s="101"/>
      <c r="E26" s="101"/>
      <c r="F26" s="3"/>
    </row>
    <row r="27" spans="1:6" ht="15" x14ac:dyDescent="0.2">
      <c r="A27" s="40">
        <v>2</v>
      </c>
      <c r="B27" s="40">
        <v>50</v>
      </c>
      <c r="C27" s="39" t="s">
        <v>590</v>
      </c>
      <c r="D27" s="95" t="s">
        <v>598</v>
      </c>
      <c r="E27" s="95"/>
      <c r="F27" s="3"/>
    </row>
    <row r="28" spans="1:6" ht="15" x14ac:dyDescent="0.2">
      <c r="A28" s="40">
        <v>3</v>
      </c>
      <c r="B28" s="40"/>
      <c r="C28" s="39"/>
      <c r="D28" s="95"/>
      <c r="E28" s="95"/>
      <c r="F28" s="3"/>
    </row>
    <row r="29" spans="1:6" ht="15" x14ac:dyDescent="0.2">
      <c r="A29" s="40">
        <v>4</v>
      </c>
      <c r="B29" s="40"/>
      <c r="C29" s="39"/>
      <c r="D29" s="95"/>
      <c r="E29" s="95"/>
      <c r="F29" s="3"/>
    </row>
    <row r="30" spans="1:6" ht="15" x14ac:dyDescent="0.2">
      <c r="A30" s="40">
        <v>5</v>
      </c>
      <c r="B30" s="40"/>
      <c r="C30" s="39"/>
      <c r="D30" s="95"/>
      <c r="E30" s="95"/>
      <c r="F30" s="3"/>
    </row>
    <row r="31" spans="1:6" ht="15" x14ac:dyDescent="0.2">
      <c r="A31" s="40">
        <v>6</v>
      </c>
      <c r="B31" s="40"/>
      <c r="C31" s="39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O7" sqref="O7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599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39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Заріччя'!K21</f>
        <v>В60-214</v>
      </c>
      <c r="B4" s="94"/>
      <c r="C4" s="2" t="s">
        <v>131</v>
      </c>
      <c r="D4" s="77" t="str">
        <f>'GPS точки Заріччя'!L21</f>
        <v>149,77</v>
      </c>
      <c r="E4" s="77" t="str">
        <f>'GPS точки Заріччя'!R21</f>
        <v>148,27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39" t="s">
        <v>10</v>
      </c>
      <c r="B7" s="39" t="s">
        <v>8</v>
      </c>
      <c r="C7" s="39" t="s">
        <v>9</v>
      </c>
      <c r="D7" s="95" t="s">
        <v>3</v>
      </c>
      <c r="E7" s="95"/>
      <c r="F7" s="3"/>
    </row>
    <row r="8" spans="1:9" ht="15" x14ac:dyDescent="0.2">
      <c r="A8" s="40">
        <v>1</v>
      </c>
      <c r="B8" s="19">
        <v>1.7</v>
      </c>
      <c r="C8" s="40">
        <v>200</v>
      </c>
      <c r="D8" s="95" t="s">
        <v>589</v>
      </c>
      <c r="E8" s="95"/>
      <c r="F8" s="3"/>
    </row>
    <row r="9" spans="1:9" ht="15" x14ac:dyDescent="0.2">
      <c r="A9" s="40">
        <v>2</v>
      </c>
      <c r="B9" s="19">
        <v>1.7</v>
      </c>
      <c r="C9" s="40">
        <v>63</v>
      </c>
      <c r="D9" s="95" t="s">
        <v>600</v>
      </c>
      <c r="E9" s="95"/>
      <c r="F9" s="3"/>
    </row>
    <row r="10" spans="1:9" ht="15" x14ac:dyDescent="0.2">
      <c r="A10" s="40">
        <v>3</v>
      </c>
      <c r="B10" s="18"/>
      <c r="C10" s="40"/>
      <c r="D10" s="89"/>
      <c r="E10" s="89"/>
      <c r="F10" s="3"/>
    </row>
    <row r="11" spans="1:9" ht="15" x14ac:dyDescent="0.2">
      <c r="A11" s="40">
        <v>4</v>
      </c>
      <c r="B11" s="18"/>
      <c r="C11" s="40"/>
      <c r="D11" s="89"/>
      <c r="E11" s="89"/>
      <c r="F11" s="3"/>
    </row>
    <row r="12" spans="1:9" ht="15" x14ac:dyDescent="0.2">
      <c r="A12" s="40">
        <v>5</v>
      </c>
      <c r="B12" s="18"/>
      <c r="C12" s="40"/>
      <c r="D12" s="89"/>
      <c r="E12" s="89"/>
      <c r="F12" s="3"/>
    </row>
    <row r="13" spans="1:9" ht="15" x14ac:dyDescent="0.2">
      <c r="A13" s="40">
        <v>6</v>
      </c>
      <c r="B13" s="40"/>
      <c r="C13" s="40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39" t="s">
        <v>11</v>
      </c>
      <c r="B17" s="39" t="s">
        <v>5</v>
      </c>
      <c r="C17" s="90" t="s">
        <v>3</v>
      </c>
      <c r="D17" s="90"/>
      <c r="E17" s="90"/>
      <c r="F17" s="3"/>
    </row>
    <row r="18" spans="1:6" ht="15" x14ac:dyDescent="0.2">
      <c r="A18" s="40"/>
      <c r="B18" s="19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39" t="s">
        <v>4</v>
      </c>
      <c r="B21" s="39" t="s">
        <v>5</v>
      </c>
      <c r="C21" s="90" t="s">
        <v>3</v>
      </c>
      <c r="D21" s="90"/>
      <c r="E21" s="90"/>
      <c r="F21" s="3"/>
    </row>
    <row r="22" spans="1:6" ht="15" x14ac:dyDescent="0.2">
      <c r="A22" s="40" t="s">
        <v>30</v>
      </c>
      <c r="B22" s="40">
        <v>0.63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39" t="s">
        <v>10</v>
      </c>
      <c r="B25" s="39" t="s">
        <v>12</v>
      </c>
      <c r="C25" s="39" t="s">
        <v>24</v>
      </c>
      <c r="D25" s="95" t="s">
        <v>3</v>
      </c>
      <c r="E25" s="95"/>
      <c r="F25" s="3"/>
    </row>
    <row r="26" spans="1:6" ht="15" x14ac:dyDescent="0.2">
      <c r="A26" s="40">
        <v>1</v>
      </c>
      <c r="B26" s="40">
        <v>150</v>
      </c>
      <c r="C26" s="39" t="s">
        <v>590</v>
      </c>
      <c r="D26" s="101"/>
      <c r="E26" s="101"/>
      <c r="F26" s="3"/>
    </row>
    <row r="27" spans="1:6" ht="15" x14ac:dyDescent="0.2">
      <c r="A27" s="40">
        <v>2</v>
      </c>
      <c r="B27" s="40">
        <v>100</v>
      </c>
      <c r="C27" s="39" t="s">
        <v>590</v>
      </c>
      <c r="D27" s="95"/>
      <c r="E27" s="95"/>
      <c r="F27" s="3"/>
    </row>
    <row r="28" spans="1:6" ht="15" x14ac:dyDescent="0.2">
      <c r="A28" s="40">
        <v>3</v>
      </c>
      <c r="B28" s="40"/>
      <c r="C28" s="39"/>
      <c r="D28" s="95"/>
      <c r="E28" s="95"/>
      <c r="F28" s="3"/>
    </row>
    <row r="29" spans="1:6" ht="15" x14ac:dyDescent="0.2">
      <c r="A29" s="40">
        <v>4</v>
      </c>
      <c r="B29" s="40"/>
      <c r="C29" s="39"/>
      <c r="D29" s="95"/>
      <c r="E29" s="95"/>
      <c r="F29" s="3"/>
    </row>
    <row r="30" spans="1:6" ht="15" x14ac:dyDescent="0.2">
      <c r="A30" s="40">
        <v>5</v>
      </c>
      <c r="B30" s="40"/>
      <c r="C30" s="39"/>
      <c r="D30" s="95"/>
      <c r="E30" s="95"/>
      <c r="F30" s="3"/>
    </row>
    <row r="31" spans="1:6" ht="15" x14ac:dyDescent="0.2">
      <c r="A31" s="40">
        <v>6</v>
      </c>
      <c r="B31" s="40"/>
      <c r="C31" s="39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O9" sqref="O9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601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39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Заріччя'!K22</f>
        <v>В60-215</v>
      </c>
      <c r="B4" s="94"/>
      <c r="C4" s="2" t="s">
        <v>131</v>
      </c>
      <c r="D4" s="77" t="str">
        <f>'GPS точки Заріччя'!L22</f>
        <v>149,99</v>
      </c>
      <c r="E4" s="77" t="str">
        <f>'GPS точки Заріччя'!R22</f>
        <v>148,19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39" t="s">
        <v>10</v>
      </c>
      <c r="B7" s="39" t="s">
        <v>8</v>
      </c>
      <c r="C7" s="39" t="s">
        <v>9</v>
      </c>
      <c r="D7" s="95" t="s">
        <v>3</v>
      </c>
      <c r="E7" s="95"/>
      <c r="F7" s="3"/>
    </row>
    <row r="8" spans="1:9" ht="15" x14ac:dyDescent="0.2">
      <c r="A8" s="40">
        <v>1</v>
      </c>
      <c r="B8" s="19">
        <v>1.8</v>
      </c>
      <c r="C8" s="40">
        <v>63</v>
      </c>
      <c r="D8" s="95" t="s">
        <v>600</v>
      </c>
      <c r="E8" s="95"/>
      <c r="F8" s="3"/>
    </row>
    <row r="9" spans="1:9" ht="15" x14ac:dyDescent="0.2">
      <c r="A9" s="40">
        <v>2</v>
      </c>
      <c r="B9" s="19">
        <v>1.8</v>
      </c>
      <c r="C9" s="40">
        <v>50</v>
      </c>
      <c r="D9" s="95" t="s">
        <v>97</v>
      </c>
      <c r="E9" s="95"/>
      <c r="F9" s="3"/>
    </row>
    <row r="10" spans="1:9" ht="15" x14ac:dyDescent="0.2">
      <c r="A10" s="40">
        <v>3</v>
      </c>
      <c r="B10" s="19">
        <v>1.8</v>
      </c>
      <c r="C10" s="40">
        <v>40</v>
      </c>
      <c r="D10" s="89" t="s">
        <v>600</v>
      </c>
      <c r="E10" s="89"/>
      <c r="F10" s="3"/>
    </row>
    <row r="11" spans="1:9" ht="15" x14ac:dyDescent="0.2">
      <c r="A11" s="40">
        <v>4</v>
      </c>
      <c r="B11" s="18"/>
      <c r="C11" s="40"/>
      <c r="D11" s="89"/>
      <c r="E11" s="89"/>
      <c r="F11" s="3"/>
    </row>
    <row r="12" spans="1:9" ht="15" x14ac:dyDescent="0.2">
      <c r="A12" s="40">
        <v>5</v>
      </c>
      <c r="B12" s="18"/>
      <c r="C12" s="40"/>
      <c r="D12" s="89"/>
      <c r="E12" s="89"/>
      <c r="F12" s="3"/>
    </row>
    <row r="13" spans="1:9" ht="15" x14ac:dyDescent="0.2">
      <c r="A13" s="40">
        <v>6</v>
      </c>
      <c r="B13" s="40"/>
      <c r="C13" s="40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39" t="s">
        <v>11</v>
      </c>
      <c r="B17" s="39" t="s">
        <v>5</v>
      </c>
      <c r="C17" s="90" t="s">
        <v>3</v>
      </c>
      <c r="D17" s="90"/>
      <c r="E17" s="90"/>
      <c r="F17" s="3"/>
    </row>
    <row r="18" spans="1:6" ht="15" x14ac:dyDescent="0.2">
      <c r="A18" s="40"/>
      <c r="B18" s="19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39" t="s">
        <v>4</v>
      </c>
      <c r="B21" s="39" t="s">
        <v>5</v>
      </c>
      <c r="C21" s="90" t="s">
        <v>3</v>
      </c>
      <c r="D21" s="90"/>
      <c r="E21" s="90"/>
      <c r="F21" s="3"/>
    </row>
    <row r="22" spans="1:6" ht="15" x14ac:dyDescent="0.2">
      <c r="A22" s="40" t="s">
        <v>30</v>
      </c>
      <c r="B22" s="40">
        <v>0.63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39" t="s">
        <v>10</v>
      </c>
      <c r="B25" s="39" t="s">
        <v>12</v>
      </c>
      <c r="C25" s="39" t="s">
        <v>24</v>
      </c>
      <c r="D25" s="95" t="s">
        <v>3</v>
      </c>
      <c r="E25" s="95"/>
      <c r="F25" s="3"/>
    </row>
    <row r="26" spans="1:6" ht="15" x14ac:dyDescent="0.2">
      <c r="A26" s="40">
        <v>1</v>
      </c>
      <c r="B26" s="40">
        <v>50</v>
      </c>
      <c r="C26" s="39" t="s">
        <v>590</v>
      </c>
      <c r="D26" s="101"/>
      <c r="E26" s="101"/>
      <c r="F26" s="3"/>
    </row>
    <row r="27" spans="1:6" ht="15" x14ac:dyDescent="0.2">
      <c r="A27" s="40">
        <v>2</v>
      </c>
      <c r="B27" s="40">
        <v>40</v>
      </c>
      <c r="C27" s="39" t="s">
        <v>590</v>
      </c>
      <c r="D27" s="95"/>
      <c r="E27" s="95"/>
      <c r="F27" s="3"/>
    </row>
    <row r="28" spans="1:6" ht="15" x14ac:dyDescent="0.2">
      <c r="A28" s="40">
        <v>3</v>
      </c>
      <c r="B28" s="40"/>
      <c r="C28" s="39"/>
      <c r="D28" s="95"/>
      <c r="E28" s="95"/>
      <c r="F28" s="3"/>
    </row>
    <row r="29" spans="1:6" ht="15" x14ac:dyDescent="0.2">
      <c r="A29" s="40">
        <v>4</v>
      </c>
      <c r="B29" s="40"/>
      <c r="C29" s="39"/>
      <c r="D29" s="95"/>
      <c r="E29" s="95"/>
      <c r="F29" s="3"/>
    </row>
    <row r="30" spans="1:6" ht="15" x14ac:dyDescent="0.2">
      <c r="A30" s="40">
        <v>5</v>
      </c>
      <c r="B30" s="40"/>
      <c r="C30" s="39"/>
      <c r="D30" s="95"/>
      <c r="E30" s="95"/>
      <c r="F30" s="3"/>
    </row>
    <row r="31" spans="1:6" ht="15" x14ac:dyDescent="0.2">
      <c r="A31" s="40">
        <v>6</v>
      </c>
      <c r="B31" s="40"/>
      <c r="C31" s="39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P18" sqref="P18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602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">
        <v>603</v>
      </c>
      <c r="B4" s="94"/>
      <c r="C4" s="2" t="s">
        <v>131</v>
      </c>
      <c r="D4" s="77" t="str">
        <f>'GPS точки Заріччя'!L24</f>
        <v>150,44</v>
      </c>
      <c r="E4" s="77" t="str">
        <f>'GPS точки Заріччя'!R24</f>
        <v>148,29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1.9</v>
      </c>
      <c r="C8" s="41">
        <v>200</v>
      </c>
      <c r="D8" s="95" t="s">
        <v>589</v>
      </c>
      <c r="E8" s="95"/>
      <c r="F8" s="3"/>
    </row>
    <row r="9" spans="1:9" ht="15" x14ac:dyDescent="0.2">
      <c r="A9" s="41">
        <v>2</v>
      </c>
      <c r="B9" s="19"/>
      <c r="C9" s="41"/>
      <c r="D9" s="95"/>
      <c r="E9" s="95"/>
      <c r="F9" s="3"/>
    </row>
    <row r="10" spans="1:9" ht="15" x14ac:dyDescent="0.2">
      <c r="A10" s="41">
        <v>3</v>
      </c>
      <c r="B10" s="18"/>
      <c r="C10" s="41"/>
      <c r="D10" s="89"/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 t="s">
        <v>28</v>
      </c>
      <c r="B18" s="19" t="s">
        <v>604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35</v>
      </c>
      <c r="B22" s="41">
        <v>0.8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>
        <v>200</v>
      </c>
      <c r="C26" s="42" t="s">
        <v>590</v>
      </c>
      <c r="D26" s="101" t="s">
        <v>605</v>
      </c>
      <c r="E26" s="101"/>
      <c r="F26" s="3"/>
    </row>
    <row r="27" spans="1:6" ht="15" x14ac:dyDescent="0.2">
      <c r="A27" s="41">
        <v>2</v>
      </c>
      <c r="B27" s="41"/>
      <c r="C27" s="42"/>
      <c r="D27" s="95"/>
      <c r="E27" s="95"/>
      <c r="F27" s="3"/>
    </row>
    <row r="28" spans="1:6" ht="15" x14ac:dyDescent="0.2">
      <c r="A28" s="41">
        <v>3</v>
      </c>
      <c r="B28" s="41"/>
      <c r="C28" s="42"/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D28" sqref="D28:E28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606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Заріччя'!K25</f>
        <v>В60-218</v>
      </c>
      <c r="B4" s="94"/>
      <c r="C4" s="2" t="s">
        <v>131</v>
      </c>
      <c r="D4" s="77" t="str">
        <f>'GPS точки Заріччя'!L25</f>
        <v>150,39</v>
      </c>
      <c r="E4" s="77" t="str">
        <f>'GPS точки Заріччя'!R25</f>
        <v>148,54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2</v>
      </c>
      <c r="C8" s="41">
        <v>200</v>
      </c>
      <c r="D8" s="95"/>
      <c r="E8" s="95"/>
      <c r="F8" s="3"/>
    </row>
    <row r="9" spans="1:9" ht="15" x14ac:dyDescent="0.2">
      <c r="A9" s="41">
        <v>2</v>
      </c>
      <c r="B9" s="19">
        <v>2</v>
      </c>
      <c r="C9" s="41">
        <v>100</v>
      </c>
      <c r="D9" s="95"/>
      <c r="E9" s="95"/>
      <c r="F9" s="3"/>
    </row>
    <row r="10" spans="1:9" ht="15" x14ac:dyDescent="0.2">
      <c r="A10" s="41">
        <v>3</v>
      </c>
      <c r="B10" s="18"/>
      <c r="C10" s="41"/>
      <c r="D10" s="89"/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35</v>
      </c>
      <c r="B22" s="41">
        <v>0.8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/>
      <c r="C26" s="42"/>
      <c r="D26" s="101"/>
      <c r="E26" s="101"/>
      <c r="F26" s="3"/>
    </row>
    <row r="27" spans="1:6" ht="15" x14ac:dyDescent="0.2">
      <c r="A27" s="41">
        <v>2</v>
      </c>
      <c r="B27" s="41">
        <v>100</v>
      </c>
      <c r="C27" s="42" t="s">
        <v>590</v>
      </c>
      <c r="D27" s="95" t="s">
        <v>607</v>
      </c>
      <c r="E27" s="95"/>
      <c r="F27" s="3"/>
    </row>
    <row r="28" spans="1:6" ht="15" x14ac:dyDescent="0.2">
      <c r="A28" s="41">
        <v>3</v>
      </c>
      <c r="B28" s="41"/>
      <c r="C28" s="42"/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F9" sqref="F9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608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Заріччя'!K26</f>
        <v>В60-219</v>
      </c>
      <c r="B4" s="94"/>
      <c r="C4" s="2" t="s">
        <v>131</v>
      </c>
      <c r="D4" s="77" t="str">
        <f>'GPS точки Заріччя'!L26</f>
        <v>150,31</v>
      </c>
      <c r="E4" s="77" t="str">
        <f>'GPS точки Заріччя'!R26</f>
        <v>148,50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1.8</v>
      </c>
      <c r="C8" s="41">
        <v>200</v>
      </c>
      <c r="D8" s="95" t="s">
        <v>30</v>
      </c>
      <c r="E8" s="95"/>
      <c r="F8" s="3"/>
    </row>
    <row r="9" spans="1:9" ht="15" x14ac:dyDescent="0.2">
      <c r="A9" s="41">
        <v>2</v>
      </c>
      <c r="B9" s="19">
        <v>1.8</v>
      </c>
      <c r="C9" s="41">
        <v>150</v>
      </c>
      <c r="D9" s="95" t="s">
        <v>30</v>
      </c>
      <c r="E9" s="95"/>
      <c r="F9" s="3"/>
    </row>
    <row r="10" spans="1:9" ht="15" x14ac:dyDescent="0.2">
      <c r="A10" s="41">
        <v>3</v>
      </c>
      <c r="B10" s="19">
        <v>1.8</v>
      </c>
      <c r="C10" s="41">
        <v>150</v>
      </c>
      <c r="D10" s="89"/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30</v>
      </c>
      <c r="B22" s="41">
        <v>0.63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>
        <v>200</v>
      </c>
      <c r="C26" s="42" t="s">
        <v>590</v>
      </c>
      <c r="D26" s="101"/>
      <c r="E26" s="101"/>
      <c r="F26" s="3"/>
    </row>
    <row r="27" spans="1:6" ht="15" x14ac:dyDescent="0.2">
      <c r="A27" s="41">
        <v>2</v>
      </c>
      <c r="B27" s="41">
        <v>150</v>
      </c>
      <c r="C27" s="42" t="s">
        <v>590</v>
      </c>
      <c r="D27" s="95"/>
      <c r="E27" s="95"/>
      <c r="F27" s="3"/>
    </row>
    <row r="28" spans="1:6" ht="15" x14ac:dyDescent="0.2">
      <c r="A28" s="41">
        <v>3</v>
      </c>
      <c r="B28" s="41">
        <v>150</v>
      </c>
      <c r="C28" s="42" t="s">
        <v>590</v>
      </c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O23" sqref="O23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609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Заріччя'!K27</f>
        <v>В60-220</v>
      </c>
      <c r="B4" s="94"/>
      <c r="C4" s="2" t="s">
        <v>131</v>
      </c>
      <c r="D4" s="77" t="str">
        <f>'GPS точки Заріччя'!L27</f>
        <v>150,20</v>
      </c>
      <c r="E4" s="77" t="str">
        <f>'GPS точки Заріччя'!R27</f>
        <v>148,22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1.9</v>
      </c>
      <c r="C8" s="41">
        <v>200</v>
      </c>
      <c r="D8" s="95" t="s">
        <v>97</v>
      </c>
      <c r="E8" s="95"/>
      <c r="F8" s="3"/>
    </row>
    <row r="9" spans="1:9" ht="15" x14ac:dyDescent="0.2">
      <c r="A9" s="41">
        <v>2</v>
      </c>
      <c r="B9" s="19"/>
      <c r="C9" s="41" t="s">
        <v>610</v>
      </c>
      <c r="D9" s="95"/>
      <c r="E9" s="95"/>
      <c r="F9" s="3"/>
    </row>
    <row r="10" spans="1:9" ht="15" x14ac:dyDescent="0.2">
      <c r="A10" s="41">
        <v>3</v>
      </c>
      <c r="B10" s="19">
        <v>1.9</v>
      </c>
      <c r="C10" s="41">
        <v>100</v>
      </c>
      <c r="D10" s="89" t="s">
        <v>97</v>
      </c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30</v>
      </c>
      <c r="B22" s="41">
        <v>0.63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>
        <v>200</v>
      </c>
      <c r="C26" s="42" t="s">
        <v>590</v>
      </c>
      <c r="D26" s="101"/>
      <c r="E26" s="101"/>
      <c r="F26" s="3"/>
    </row>
    <row r="27" spans="1:6" ht="15" x14ac:dyDescent="0.2">
      <c r="A27" s="41">
        <v>2</v>
      </c>
      <c r="B27" s="41"/>
      <c r="C27" s="42"/>
      <c r="D27" s="95"/>
      <c r="E27" s="95"/>
      <c r="F27" s="3"/>
    </row>
    <row r="28" spans="1:6" ht="15" x14ac:dyDescent="0.2">
      <c r="A28" s="41">
        <v>3</v>
      </c>
      <c r="B28" s="41">
        <v>100</v>
      </c>
      <c r="C28" s="42" t="s">
        <v>590</v>
      </c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A5" sqref="A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611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Заріччя'!K28</f>
        <v>В60-221</v>
      </c>
      <c r="B4" s="94"/>
      <c r="C4" s="2" t="s">
        <v>131</v>
      </c>
      <c r="D4" s="77" t="str">
        <f>'GPS точки Заріччя'!L28</f>
        <v>150,19</v>
      </c>
      <c r="E4" s="77" t="str">
        <f>'GPS точки Заріччя'!R28</f>
        <v>149,29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1.5</v>
      </c>
      <c r="C8" s="41">
        <v>150</v>
      </c>
      <c r="D8" s="95" t="s">
        <v>30</v>
      </c>
      <c r="E8" s="95"/>
      <c r="F8" s="3"/>
    </row>
    <row r="9" spans="1:9" ht="15" x14ac:dyDescent="0.2">
      <c r="A9" s="41">
        <v>2</v>
      </c>
      <c r="B9" s="19">
        <v>1.5</v>
      </c>
      <c r="C9" s="41">
        <v>100</v>
      </c>
      <c r="D9" s="95" t="s">
        <v>97</v>
      </c>
      <c r="E9" s="95"/>
      <c r="F9" s="3"/>
    </row>
    <row r="10" spans="1:9" ht="15" x14ac:dyDescent="0.2">
      <c r="A10" s="41">
        <v>3</v>
      </c>
      <c r="B10" s="19">
        <v>1.5</v>
      </c>
      <c r="C10" s="41">
        <v>20</v>
      </c>
      <c r="D10" s="89" t="s">
        <v>612</v>
      </c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8">
        <v>1.25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30</v>
      </c>
      <c r="B22" s="41">
        <v>0.62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>
        <v>150</v>
      </c>
      <c r="C26" s="42" t="s">
        <v>590</v>
      </c>
      <c r="D26" s="101"/>
      <c r="E26" s="101"/>
      <c r="F26" s="3"/>
    </row>
    <row r="27" spans="1:6" ht="15" x14ac:dyDescent="0.2">
      <c r="A27" s="41">
        <v>2</v>
      </c>
      <c r="B27" s="41">
        <v>100</v>
      </c>
      <c r="C27" s="42" t="s">
        <v>590</v>
      </c>
      <c r="D27" s="95"/>
      <c r="E27" s="95"/>
      <c r="F27" s="3"/>
    </row>
    <row r="28" spans="1:6" ht="15" x14ac:dyDescent="0.2">
      <c r="A28" s="41">
        <v>3</v>
      </c>
      <c r="B28" s="41">
        <v>20</v>
      </c>
      <c r="C28" s="42" t="s">
        <v>590</v>
      </c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zoomScaleNormal="100" workbookViewId="0">
      <selection activeCell="M27" sqref="M27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613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Заріччя'!K29</f>
        <v>В60-222</v>
      </c>
      <c r="B4" s="94"/>
      <c r="C4" s="2" t="s">
        <v>131</v>
      </c>
      <c r="D4" s="77" t="str">
        <f>'GPS точки Заріччя'!L29</f>
        <v>150,05</v>
      </c>
      <c r="E4" s="77" t="str">
        <f>'GPS точки Заріччя'!R29</f>
        <v>148,10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1.7</v>
      </c>
      <c r="C8" s="41">
        <v>100</v>
      </c>
      <c r="D8" s="95" t="s">
        <v>30</v>
      </c>
      <c r="E8" s="95"/>
      <c r="F8" s="3"/>
    </row>
    <row r="9" spans="1:9" ht="15" x14ac:dyDescent="0.2">
      <c r="A9" s="41">
        <v>2</v>
      </c>
      <c r="B9" s="19">
        <v>1.6</v>
      </c>
      <c r="C9" s="41">
        <v>50</v>
      </c>
      <c r="D9" s="95" t="s">
        <v>97</v>
      </c>
      <c r="E9" s="95"/>
      <c r="F9" s="3"/>
    </row>
    <row r="10" spans="1:9" ht="15" x14ac:dyDescent="0.2">
      <c r="A10" s="41">
        <v>3</v>
      </c>
      <c r="B10" s="19">
        <v>1.6</v>
      </c>
      <c r="C10" s="41">
        <v>32</v>
      </c>
      <c r="D10" s="89" t="s">
        <v>600</v>
      </c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8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30</v>
      </c>
      <c r="B22" s="41">
        <v>0.62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>
        <v>100</v>
      </c>
      <c r="C26" s="42" t="s">
        <v>590</v>
      </c>
      <c r="D26" s="101"/>
      <c r="E26" s="101"/>
      <c r="F26" s="3"/>
    </row>
    <row r="27" spans="1:6" ht="15" x14ac:dyDescent="0.2">
      <c r="A27" s="41">
        <v>2</v>
      </c>
      <c r="B27" s="41">
        <v>50</v>
      </c>
      <c r="C27" s="42" t="s">
        <v>590</v>
      </c>
      <c r="D27" s="95"/>
      <c r="E27" s="95"/>
      <c r="F27" s="3"/>
    </row>
    <row r="28" spans="1:6" ht="15" x14ac:dyDescent="0.2">
      <c r="A28" s="41">
        <v>3</v>
      </c>
      <c r="B28" s="41">
        <v>25</v>
      </c>
      <c r="C28" s="42" t="s">
        <v>590</v>
      </c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D28" sqref="D28:E28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614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Заріччя'!K31</f>
        <v>В60-224</v>
      </c>
      <c r="B4" s="94"/>
      <c r="C4" s="2" t="s">
        <v>131</v>
      </c>
      <c r="D4" s="77" t="str">
        <f>'GPS точки Заріччя'!L31</f>
        <v>150,63</v>
      </c>
      <c r="E4" s="77" t="str">
        <f>'GPS точки Заріччя'!R31</f>
        <v>148,75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1.8</v>
      </c>
      <c r="C8" s="41">
        <v>110</v>
      </c>
      <c r="D8" s="95" t="s">
        <v>600</v>
      </c>
      <c r="E8" s="95"/>
      <c r="F8" s="3"/>
    </row>
    <row r="9" spans="1:9" ht="15" x14ac:dyDescent="0.2">
      <c r="A9" s="41">
        <v>2</v>
      </c>
      <c r="B9" s="19">
        <v>1.8</v>
      </c>
      <c r="C9" s="41">
        <v>100</v>
      </c>
      <c r="D9" s="95" t="s">
        <v>97</v>
      </c>
      <c r="E9" s="95"/>
      <c r="F9" s="3"/>
    </row>
    <row r="10" spans="1:9" ht="15" x14ac:dyDescent="0.2">
      <c r="A10" s="41">
        <v>3</v>
      </c>
      <c r="B10" s="19"/>
      <c r="C10" s="41"/>
      <c r="D10" s="89"/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35</v>
      </c>
      <c r="B22" s="41">
        <v>0.8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/>
      <c r="C26" s="42"/>
      <c r="D26" s="101"/>
      <c r="E26" s="101"/>
      <c r="F26" s="3"/>
    </row>
    <row r="27" spans="1:6" ht="15" x14ac:dyDescent="0.2">
      <c r="A27" s="41">
        <v>2</v>
      </c>
      <c r="B27" s="41">
        <v>100</v>
      </c>
      <c r="C27" s="42" t="s">
        <v>590</v>
      </c>
      <c r="D27" s="95" t="s">
        <v>607</v>
      </c>
      <c r="E27" s="95"/>
      <c r="F27" s="3"/>
    </row>
    <row r="28" spans="1:6" ht="15" x14ac:dyDescent="0.2">
      <c r="A28" s="41">
        <v>3</v>
      </c>
      <c r="B28" s="41"/>
      <c r="C28" s="42"/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P17" sqref="P17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615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Заріччя'!K61</f>
        <v>В60-254</v>
      </c>
      <c r="B4" s="94"/>
      <c r="C4" s="2" t="s">
        <v>131</v>
      </c>
      <c r="D4" s="77" t="str">
        <f>'GPS точки Заріччя'!L61</f>
        <v>149,35</v>
      </c>
      <c r="E4" s="77" t="str">
        <f>'GPS точки Заріччя'!R61</f>
        <v>147,25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2</v>
      </c>
      <c r="C8" s="41">
        <v>100</v>
      </c>
      <c r="D8" s="95" t="s">
        <v>30</v>
      </c>
      <c r="E8" s="95"/>
      <c r="F8" s="3"/>
    </row>
    <row r="9" spans="1:9" ht="15" x14ac:dyDescent="0.2">
      <c r="A9" s="41">
        <v>2</v>
      </c>
      <c r="B9" s="19">
        <v>2</v>
      </c>
      <c r="C9" s="41">
        <v>100</v>
      </c>
      <c r="D9" s="95" t="s">
        <v>30</v>
      </c>
      <c r="E9" s="95"/>
      <c r="F9" s="3"/>
    </row>
    <row r="10" spans="1:9" ht="15" x14ac:dyDescent="0.2">
      <c r="A10" s="41">
        <v>3</v>
      </c>
      <c r="B10" s="19"/>
      <c r="C10" s="41"/>
      <c r="D10" s="89"/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2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30</v>
      </c>
      <c r="B22" s="41">
        <v>0.63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>
        <v>100</v>
      </c>
      <c r="C26" s="42" t="s">
        <v>590</v>
      </c>
      <c r="D26" s="101"/>
      <c r="E26" s="101"/>
      <c r="F26" s="3"/>
    </row>
    <row r="27" spans="1:6" ht="15" x14ac:dyDescent="0.2">
      <c r="A27" s="41">
        <v>2</v>
      </c>
      <c r="B27" s="41">
        <v>100</v>
      </c>
      <c r="C27" s="42" t="s">
        <v>590</v>
      </c>
      <c r="D27" s="95"/>
      <c r="E27" s="95"/>
      <c r="F27" s="3"/>
    </row>
    <row r="28" spans="1:6" ht="15" x14ac:dyDescent="0.2">
      <c r="A28" s="41">
        <v>3</v>
      </c>
      <c r="B28" s="41"/>
      <c r="C28" s="42"/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O11" sqref="O11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616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Заріччя'!K62</f>
        <v>В60-255</v>
      </c>
      <c r="B4" s="94"/>
      <c r="C4" s="2" t="s">
        <v>131</v>
      </c>
      <c r="D4" s="77" t="str">
        <f>'GPS точки Заріччя'!L62</f>
        <v>149,68</v>
      </c>
      <c r="E4" s="77" t="str">
        <f>'GPS точки Заріччя'!R62</f>
        <v>147,14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1.9</v>
      </c>
      <c r="C8" s="41">
        <v>150</v>
      </c>
      <c r="D8" s="95"/>
      <c r="E8" s="95"/>
      <c r="F8" s="3"/>
    </row>
    <row r="9" spans="1:9" ht="15" x14ac:dyDescent="0.2">
      <c r="A9" s="41">
        <v>2</v>
      </c>
      <c r="B9" s="19">
        <v>1.9</v>
      </c>
      <c r="C9" s="41">
        <v>150</v>
      </c>
      <c r="D9" s="95"/>
      <c r="E9" s="95"/>
      <c r="F9" s="3"/>
    </row>
    <row r="10" spans="1:9" ht="15" x14ac:dyDescent="0.2">
      <c r="A10" s="41">
        <v>3</v>
      </c>
      <c r="B10" s="19">
        <v>1.9</v>
      </c>
      <c r="C10" s="41">
        <v>100</v>
      </c>
      <c r="D10" s="89"/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30</v>
      </c>
      <c r="B22" s="41">
        <v>0.63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/>
      <c r="C26" s="42"/>
      <c r="D26" s="101"/>
      <c r="E26" s="101"/>
      <c r="F26" s="3"/>
    </row>
    <row r="27" spans="1:6" ht="15" x14ac:dyDescent="0.2">
      <c r="A27" s="41">
        <v>2</v>
      </c>
      <c r="B27" s="41">
        <v>150</v>
      </c>
      <c r="C27" s="42" t="s">
        <v>590</v>
      </c>
      <c r="D27" s="95"/>
      <c r="E27" s="95"/>
      <c r="F27" s="3"/>
    </row>
    <row r="28" spans="1:6" ht="15" x14ac:dyDescent="0.2">
      <c r="A28" s="41">
        <v>3</v>
      </c>
      <c r="B28" s="41">
        <v>100</v>
      </c>
      <c r="C28" s="42" t="s">
        <v>590</v>
      </c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O9" sqref="O9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617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">
        <v>618</v>
      </c>
      <c r="B4" s="94"/>
      <c r="C4" s="2" t="s">
        <v>131</v>
      </c>
      <c r="D4" s="77"/>
      <c r="E4" s="77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2</v>
      </c>
      <c r="C8" s="41">
        <v>150</v>
      </c>
      <c r="D8" s="95"/>
      <c r="E8" s="95"/>
      <c r="F8" s="3"/>
    </row>
    <row r="9" spans="1:9" ht="15" x14ac:dyDescent="0.2">
      <c r="A9" s="41">
        <v>2</v>
      </c>
      <c r="B9" s="19">
        <v>2</v>
      </c>
      <c r="C9" s="41">
        <v>100</v>
      </c>
      <c r="D9" s="95"/>
      <c r="E9" s="95"/>
      <c r="F9" s="3"/>
    </row>
    <row r="10" spans="1:9" ht="15" x14ac:dyDescent="0.2">
      <c r="A10" s="41">
        <v>3</v>
      </c>
      <c r="B10" s="19"/>
      <c r="C10" s="41"/>
      <c r="D10" s="89"/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30</v>
      </c>
      <c r="B22" s="41">
        <v>0.63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>
        <v>150</v>
      </c>
      <c r="C26" s="42" t="s">
        <v>590</v>
      </c>
      <c r="D26" s="101"/>
      <c r="E26" s="101"/>
      <c r="F26" s="3"/>
    </row>
    <row r="27" spans="1:6" ht="15" x14ac:dyDescent="0.2">
      <c r="A27" s="41">
        <v>2</v>
      </c>
      <c r="B27" s="41">
        <v>100</v>
      </c>
      <c r="C27" s="42" t="s">
        <v>590</v>
      </c>
      <c r="D27" s="95"/>
      <c r="E27" s="95"/>
      <c r="F27" s="3"/>
    </row>
    <row r="28" spans="1:6" ht="15" x14ac:dyDescent="0.2">
      <c r="A28" s="41">
        <v>3</v>
      </c>
      <c r="B28" s="41"/>
      <c r="C28" s="42"/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L6" sqref="L6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619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Заріччя'!K63</f>
        <v>В60-256</v>
      </c>
      <c r="B4" s="94"/>
      <c r="C4" s="2" t="s">
        <v>131</v>
      </c>
      <c r="D4" s="77" t="str">
        <f>'GPS точки Заріччя'!L63</f>
        <v>148,64</v>
      </c>
      <c r="E4" s="77" t="str">
        <f>'GPS точки Заріччя'!R63</f>
        <v>147,58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1.2</v>
      </c>
      <c r="C8" s="41">
        <v>100</v>
      </c>
      <c r="D8" s="95"/>
      <c r="E8" s="95"/>
      <c r="F8" s="3"/>
    </row>
    <row r="9" spans="1:9" ht="15" customHeight="1" x14ac:dyDescent="0.2">
      <c r="A9" s="41">
        <v>2</v>
      </c>
      <c r="B9" s="19">
        <v>1.2</v>
      </c>
      <c r="C9" s="41">
        <v>40</v>
      </c>
      <c r="D9" s="95" t="s">
        <v>620</v>
      </c>
      <c r="E9" s="95"/>
      <c r="F9" s="3"/>
    </row>
    <row r="10" spans="1:9" ht="15" x14ac:dyDescent="0.2">
      <c r="A10" s="41">
        <v>3</v>
      </c>
      <c r="B10" s="18"/>
      <c r="C10" s="41"/>
      <c r="D10" s="89"/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30</v>
      </c>
      <c r="B22" s="41">
        <v>0.63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/>
      <c r="C26" s="42"/>
      <c r="D26" s="101"/>
      <c r="E26" s="101"/>
      <c r="F26" s="3"/>
    </row>
    <row r="27" spans="1:6" ht="15" x14ac:dyDescent="0.2">
      <c r="A27" s="41">
        <v>2</v>
      </c>
      <c r="B27" s="41"/>
      <c r="C27" s="42"/>
      <c r="D27" s="95"/>
      <c r="E27" s="95"/>
      <c r="F27" s="3"/>
    </row>
    <row r="28" spans="1:6" ht="15" x14ac:dyDescent="0.2">
      <c r="A28" s="41">
        <v>3</v>
      </c>
      <c r="B28" s="41">
        <v>50</v>
      </c>
      <c r="C28" s="42" t="s">
        <v>595</v>
      </c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O17" sqref="O17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621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tr">
        <f>'GPS точки Заріччя'!K65</f>
        <v>В60-258</v>
      </c>
      <c r="B4" s="94"/>
      <c r="C4" s="2" t="s">
        <v>131</v>
      </c>
      <c r="D4" s="77" t="str">
        <f>'GPS точки Заріччя'!L65</f>
        <v>148,80</v>
      </c>
      <c r="E4" s="77" t="str">
        <f>'GPS точки Заріччя'!R65</f>
        <v>147,00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1.9</v>
      </c>
      <c r="C8" s="41">
        <v>250</v>
      </c>
      <c r="D8" s="95"/>
      <c r="E8" s="95"/>
      <c r="F8" s="3"/>
    </row>
    <row r="9" spans="1:9" ht="15" x14ac:dyDescent="0.2">
      <c r="A9" s="41">
        <v>2</v>
      </c>
      <c r="B9" s="19">
        <v>1.9</v>
      </c>
      <c r="C9" s="41">
        <v>200</v>
      </c>
      <c r="D9" s="95"/>
      <c r="E9" s="95"/>
      <c r="F9" s="3"/>
    </row>
    <row r="10" spans="1:9" ht="15" x14ac:dyDescent="0.2">
      <c r="A10" s="41">
        <v>3</v>
      </c>
      <c r="B10" s="19"/>
      <c r="C10" s="41"/>
      <c r="D10" s="89"/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30</v>
      </c>
      <c r="B22" s="41"/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/>
      <c r="C26" s="42"/>
      <c r="D26" s="101"/>
      <c r="E26" s="101"/>
      <c r="F26" s="3"/>
    </row>
    <row r="27" spans="1:6" ht="15" x14ac:dyDescent="0.2">
      <c r="A27" s="41">
        <v>2</v>
      </c>
      <c r="B27" s="41">
        <v>200</v>
      </c>
      <c r="C27" s="42" t="s">
        <v>590</v>
      </c>
      <c r="D27" s="95"/>
      <c r="E27" s="95"/>
      <c r="F27" s="3"/>
    </row>
    <row r="28" spans="1:6" ht="15" x14ac:dyDescent="0.2">
      <c r="A28" s="41">
        <v>3</v>
      </c>
      <c r="B28" s="41"/>
      <c r="C28" s="42"/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R22" sqref="R22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622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20.25" customHeight="1" x14ac:dyDescent="0.2">
      <c r="A4" s="93" t="s">
        <v>623</v>
      </c>
      <c r="B4" s="94"/>
      <c r="C4" s="2" t="s">
        <v>131</v>
      </c>
      <c r="D4" s="77" t="str">
        <f>'GPS точки Заріччя'!L66</f>
        <v>149,12</v>
      </c>
      <c r="E4" s="77" t="str">
        <f>'GPS точки Заріччя'!R66</f>
        <v>147,27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1.8</v>
      </c>
      <c r="C8" s="41">
        <v>250</v>
      </c>
      <c r="D8" s="95" t="s">
        <v>589</v>
      </c>
      <c r="E8" s="95"/>
      <c r="F8" s="3"/>
    </row>
    <row r="9" spans="1:9" ht="15" x14ac:dyDescent="0.2">
      <c r="A9" s="41">
        <v>2</v>
      </c>
      <c r="B9" s="19">
        <v>1.8</v>
      </c>
      <c r="C9" s="41">
        <v>100</v>
      </c>
      <c r="D9" s="95"/>
      <c r="E9" s="95"/>
      <c r="F9" s="3"/>
    </row>
    <row r="10" spans="1:9" ht="15" x14ac:dyDescent="0.2">
      <c r="A10" s="41">
        <v>3</v>
      </c>
      <c r="B10" s="18"/>
      <c r="C10" s="41"/>
      <c r="D10" s="89"/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 t="s">
        <v>28</v>
      </c>
      <c r="B18" s="19" t="s">
        <v>624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30</v>
      </c>
      <c r="B22" s="41"/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>
        <v>250</v>
      </c>
      <c r="C26" s="42" t="s">
        <v>590</v>
      </c>
      <c r="D26" s="101" t="s">
        <v>605</v>
      </c>
      <c r="E26" s="101"/>
      <c r="F26" s="3"/>
    </row>
    <row r="27" spans="1:6" ht="15" x14ac:dyDescent="0.2">
      <c r="A27" s="41">
        <v>2</v>
      </c>
      <c r="B27" s="41">
        <v>100</v>
      </c>
      <c r="C27" s="42" t="s">
        <v>590</v>
      </c>
      <c r="D27" s="95"/>
      <c r="E27" s="95"/>
      <c r="F27" s="3"/>
    </row>
    <row r="28" spans="1:6" ht="15" x14ac:dyDescent="0.2">
      <c r="A28" s="41">
        <v>3</v>
      </c>
      <c r="B28" s="41"/>
      <c r="C28" s="42"/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B22" sqref="B22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625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16.5" customHeight="1" x14ac:dyDescent="0.2">
      <c r="A4" s="93" t="str">
        <f>'GPS точки Заріччя (2)'!K53</f>
        <v>В71-46</v>
      </c>
      <c r="B4" s="94"/>
      <c r="C4" s="2" t="str">
        <f>'GPS точки Заріччя (2)'!M53</f>
        <v>86-9(71)</v>
      </c>
      <c r="D4" s="77" t="str">
        <f>'GPS точки Заріччя (2)'!L53</f>
        <v>151,65</v>
      </c>
      <c r="E4" s="77" t="str">
        <f>'GPS точки Заріччя (2)'!R53</f>
        <v>149,73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1.7</v>
      </c>
      <c r="C8" s="41">
        <v>40</v>
      </c>
      <c r="D8" s="95" t="s">
        <v>790</v>
      </c>
      <c r="E8" s="95"/>
      <c r="F8" s="3"/>
    </row>
    <row r="9" spans="1:9" ht="15" x14ac:dyDescent="0.2">
      <c r="A9" s="41">
        <v>2</v>
      </c>
      <c r="B9" s="19">
        <v>1.7</v>
      </c>
      <c r="C9" s="41">
        <v>16</v>
      </c>
      <c r="D9" s="95" t="s">
        <v>612</v>
      </c>
      <c r="E9" s="95"/>
      <c r="F9" s="3"/>
    </row>
    <row r="10" spans="1:9" ht="15" x14ac:dyDescent="0.2">
      <c r="A10" s="41">
        <v>3</v>
      </c>
      <c r="B10" s="19">
        <v>1.7</v>
      </c>
      <c r="C10" s="41">
        <v>16</v>
      </c>
      <c r="D10" s="89" t="s">
        <v>612</v>
      </c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789</v>
      </c>
      <c r="B22" s="41"/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/>
      <c r="C26" s="42"/>
      <c r="D26" s="101"/>
      <c r="E26" s="101"/>
      <c r="F26" s="3"/>
    </row>
    <row r="27" spans="1:6" ht="15" x14ac:dyDescent="0.2">
      <c r="A27" s="41">
        <v>2</v>
      </c>
      <c r="B27" s="41">
        <v>20</v>
      </c>
      <c r="C27" s="42" t="s">
        <v>590</v>
      </c>
      <c r="D27" s="95"/>
      <c r="E27" s="95"/>
      <c r="F27" s="3"/>
    </row>
    <row r="28" spans="1:6" ht="15" x14ac:dyDescent="0.2">
      <c r="A28" s="41">
        <v>3</v>
      </c>
      <c r="B28" s="41">
        <v>20</v>
      </c>
      <c r="C28" s="42" t="s">
        <v>590</v>
      </c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O24" sqref="O24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791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16.5" customHeight="1" x14ac:dyDescent="0.2">
      <c r="A4" s="93" t="str">
        <f>'GPS точки Заріччя (2)'!K54</f>
        <v>В71-47</v>
      </c>
      <c r="B4" s="94"/>
      <c r="C4" s="2" t="str">
        <f>'GPS точки Заріччя (2)'!M53</f>
        <v>86-9(71)</v>
      </c>
      <c r="D4" s="77" t="str">
        <f>'GPS точки Заріччя (2)'!L54</f>
        <v>150,80</v>
      </c>
      <c r="E4" s="77" t="str">
        <f>'GPS точки Заріччя (2)'!R54</f>
        <v>148,98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1.6</v>
      </c>
      <c r="C8" s="41">
        <v>63</v>
      </c>
      <c r="D8" s="95" t="s">
        <v>600</v>
      </c>
      <c r="E8" s="95"/>
      <c r="F8" s="3"/>
    </row>
    <row r="9" spans="1:9" ht="15" x14ac:dyDescent="0.2">
      <c r="A9" s="41">
        <v>2</v>
      </c>
      <c r="B9" s="19">
        <v>1.6</v>
      </c>
      <c r="C9" s="41">
        <v>32</v>
      </c>
      <c r="D9" s="95" t="s">
        <v>600</v>
      </c>
      <c r="E9" s="95"/>
      <c r="F9" s="3"/>
    </row>
    <row r="10" spans="1:9" ht="15" x14ac:dyDescent="0.2">
      <c r="A10" s="41">
        <v>3</v>
      </c>
      <c r="B10" s="19"/>
      <c r="C10" s="41"/>
      <c r="D10" s="89"/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789</v>
      </c>
      <c r="B22" s="41"/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>
        <v>50</v>
      </c>
      <c r="C26" s="42" t="s">
        <v>590</v>
      </c>
      <c r="D26" s="101"/>
      <c r="E26" s="101"/>
      <c r="F26" s="3"/>
    </row>
    <row r="27" spans="1:6" ht="15" x14ac:dyDescent="0.2">
      <c r="A27" s="41">
        <v>2</v>
      </c>
      <c r="B27" s="41">
        <v>32</v>
      </c>
      <c r="C27" s="42" t="s">
        <v>590</v>
      </c>
      <c r="D27" s="95"/>
      <c r="E27" s="95"/>
      <c r="F27" s="3"/>
    </row>
    <row r="28" spans="1:6" ht="15" x14ac:dyDescent="0.2">
      <c r="A28" s="41">
        <v>3</v>
      </c>
      <c r="B28" s="41"/>
      <c r="C28" s="42"/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" zoomScaleNormal="100" workbookViewId="0">
      <selection activeCell="O6" sqref="O6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792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16.5" customHeight="1" x14ac:dyDescent="0.2">
      <c r="A4" s="93" t="str">
        <f>'GPS точки Заріччя (2)'!K57</f>
        <v>В71-50</v>
      </c>
      <c r="B4" s="94"/>
      <c r="C4" s="2" t="str">
        <f>'GPS точки Заріччя (2)'!M53</f>
        <v>86-9(71)</v>
      </c>
      <c r="D4" s="77" t="str">
        <f>'GPS точки Заріччя (2)'!L57</f>
        <v>149,17</v>
      </c>
      <c r="E4" s="77" t="str">
        <f>'GPS точки Заріччя (2)'!R57</f>
        <v>146,61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customHeight="1" x14ac:dyDescent="0.2">
      <c r="A8" s="41">
        <v>1</v>
      </c>
      <c r="B8" s="19">
        <v>1.8</v>
      </c>
      <c r="C8" s="41">
        <v>700</v>
      </c>
      <c r="D8" s="91" t="s">
        <v>97</v>
      </c>
      <c r="E8" s="92"/>
      <c r="F8" s="3"/>
    </row>
    <row r="9" spans="1:9" ht="15" x14ac:dyDescent="0.2">
      <c r="A9" s="41">
        <v>2</v>
      </c>
      <c r="B9" s="19">
        <v>1.8</v>
      </c>
      <c r="C9" s="41">
        <v>65</v>
      </c>
      <c r="D9" s="95" t="s">
        <v>30</v>
      </c>
      <c r="E9" s="95"/>
      <c r="F9" s="3"/>
    </row>
    <row r="10" spans="1:9" ht="15" x14ac:dyDescent="0.2">
      <c r="A10" s="41">
        <v>3</v>
      </c>
      <c r="B10" s="19">
        <v>1.8</v>
      </c>
      <c r="C10" s="41">
        <v>40</v>
      </c>
      <c r="D10" s="89" t="s">
        <v>97</v>
      </c>
      <c r="E10" s="89"/>
      <c r="F10" s="3"/>
    </row>
    <row r="11" spans="1:9" ht="15" x14ac:dyDescent="0.2">
      <c r="A11" s="41">
        <v>4</v>
      </c>
      <c r="B11" s="19">
        <v>1.8</v>
      </c>
      <c r="C11" s="41">
        <v>50</v>
      </c>
      <c r="D11" s="89" t="s">
        <v>600</v>
      </c>
      <c r="E11" s="89"/>
      <c r="F11" s="3"/>
    </row>
    <row r="12" spans="1:9" ht="15" x14ac:dyDescent="0.2">
      <c r="A12" s="41">
        <v>5</v>
      </c>
      <c r="B12" s="19">
        <v>1.8</v>
      </c>
      <c r="C12" s="41">
        <v>20</v>
      </c>
      <c r="D12" s="89" t="s">
        <v>97</v>
      </c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30</v>
      </c>
      <c r="B22" s="41">
        <v>0.63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customHeight="1" x14ac:dyDescent="0.2">
      <c r="A26" s="41">
        <v>1</v>
      </c>
      <c r="B26" s="41"/>
      <c r="C26" s="42"/>
      <c r="D26" s="91"/>
      <c r="E26" s="92"/>
      <c r="F26" s="3"/>
    </row>
    <row r="27" spans="1:6" ht="15" x14ac:dyDescent="0.2">
      <c r="A27" s="41">
        <v>2</v>
      </c>
      <c r="B27" s="41">
        <v>50</v>
      </c>
      <c r="C27" s="42" t="s">
        <v>590</v>
      </c>
      <c r="D27" s="95"/>
      <c r="E27" s="95"/>
      <c r="F27" s="3"/>
    </row>
    <row r="28" spans="1:6" ht="15" customHeight="1" x14ac:dyDescent="0.2">
      <c r="A28" s="41">
        <v>3</v>
      </c>
      <c r="B28" s="41">
        <v>25</v>
      </c>
      <c r="C28" s="42" t="s">
        <v>590</v>
      </c>
      <c r="D28" s="91" t="s">
        <v>793</v>
      </c>
      <c r="E28" s="92"/>
      <c r="F28" s="3"/>
    </row>
    <row r="29" spans="1:6" ht="15" x14ac:dyDescent="0.2">
      <c r="A29" s="41">
        <v>4</v>
      </c>
      <c r="B29" s="41">
        <v>25</v>
      </c>
      <c r="C29" s="42" t="s">
        <v>590</v>
      </c>
      <c r="D29" s="95"/>
      <c r="E29" s="95"/>
      <c r="F29" s="3"/>
    </row>
    <row r="30" spans="1:6" ht="15" x14ac:dyDescent="0.2">
      <c r="A30" s="41">
        <v>5</v>
      </c>
      <c r="B30" s="41">
        <v>20</v>
      </c>
      <c r="C30" s="42" t="s">
        <v>590</v>
      </c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H25" sqref="H2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794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16.5" customHeight="1" x14ac:dyDescent="0.2">
      <c r="A4" s="93" t="str">
        <f>'GPS точки Заріччя (2)'!K58</f>
        <v>В71-51</v>
      </c>
      <c r="B4" s="94"/>
      <c r="C4" s="2" t="str">
        <f>'GPS точки Заріччя (2)'!M53</f>
        <v>86-9(71)</v>
      </c>
      <c r="D4" s="77" t="str">
        <f>'GPS точки Заріччя (2)'!L58</f>
        <v>149,49</v>
      </c>
      <c r="E4" s="77" t="str">
        <f>'GPS точки Заріччя (2)'!R58</f>
        <v>146,97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customHeight="1" x14ac:dyDescent="0.2">
      <c r="A8" s="41">
        <v>1</v>
      </c>
      <c r="B8" s="19">
        <v>1.7</v>
      </c>
      <c r="C8" s="41">
        <v>65</v>
      </c>
      <c r="D8" s="91" t="s">
        <v>30</v>
      </c>
      <c r="E8" s="92"/>
      <c r="F8" s="3"/>
    </row>
    <row r="9" spans="1:9" ht="15" x14ac:dyDescent="0.2">
      <c r="A9" s="41">
        <v>2</v>
      </c>
      <c r="B9" s="19">
        <v>1.7</v>
      </c>
      <c r="C9" s="41">
        <v>20</v>
      </c>
      <c r="D9" s="95" t="s">
        <v>612</v>
      </c>
      <c r="E9" s="95"/>
      <c r="F9" s="3"/>
    </row>
    <row r="10" spans="1:9" ht="15" x14ac:dyDescent="0.2">
      <c r="A10" s="41">
        <v>3</v>
      </c>
      <c r="B10" s="19">
        <v>1.6</v>
      </c>
      <c r="C10" s="41">
        <v>63</v>
      </c>
      <c r="D10" s="89" t="s">
        <v>600</v>
      </c>
      <c r="E10" s="89"/>
      <c r="F10" s="3"/>
    </row>
    <row r="11" spans="1:9" ht="15" x14ac:dyDescent="0.2">
      <c r="A11" s="41">
        <v>4</v>
      </c>
      <c r="B11" s="19">
        <v>1.6</v>
      </c>
      <c r="C11" s="41">
        <v>25</v>
      </c>
      <c r="D11" s="89" t="s">
        <v>612</v>
      </c>
      <c r="E11" s="89"/>
      <c r="F11" s="3"/>
    </row>
    <row r="12" spans="1:9" ht="15" x14ac:dyDescent="0.2">
      <c r="A12" s="41">
        <v>5</v>
      </c>
      <c r="B12" s="19">
        <v>1.6</v>
      </c>
      <c r="C12" s="41">
        <v>20</v>
      </c>
      <c r="D12" s="89" t="s">
        <v>97</v>
      </c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35</v>
      </c>
      <c r="B22" s="41">
        <v>0.8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customHeight="1" x14ac:dyDescent="0.2">
      <c r="A26" s="41">
        <v>1</v>
      </c>
      <c r="B26" s="41">
        <v>20</v>
      </c>
      <c r="C26" s="42" t="s">
        <v>590</v>
      </c>
      <c r="D26" s="91" t="s">
        <v>796</v>
      </c>
      <c r="E26" s="92"/>
      <c r="F26" s="3"/>
    </row>
    <row r="27" spans="1:6" ht="15" x14ac:dyDescent="0.2">
      <c r="A27" s="41">
        <v>2</v>
      </c>
      <c r="B27" s="41">
        <v>20</v>
      </c>
      <c r="C27" s="42" t="s">
        <v>590</v>
      </c>
      <c r="D27" s="91" t="s">
        <v>795</v>
      </c>
      <c r="E27" s="92"/>
      <c r="F27" s="3"/>
    </row>
    <row r="28" spans="1:6" ht="15" customHeight="1" x14ac:dyDescent="0.2">
      <c r="A28" s="41">
        <v>3</v>
      </c>
      <c r="B28" s="41">
        <v>20</v>
      </c>
      <c r="C28" s="42" t="s">
        <v>590</v>
      </c>
      <c r="D28" s="91"/>
      <c r="E28" s="92"/>
      <c r="F28" s="3"/>
    </row>
    <row r="29" spans="1:6" ht="15" x14ac:dyDescent="0.2">
      <c r="A29" s="41">
        <v>4</v>
      </c>
      <c r="B29" s="41">
        <v>20</v>
      </c>
      <c r="C29" s="42" t="s">
        <v>590</v>
      </c>
      <c r="D29" s="95"/>
      <c r="E29" s="95"/>
      <c r="F29" s="3"/>
    </row>
    <row r="30" spans="1:6" ht="15" x14ac:dyDescent="0.2">
      <c r="A30" s="41">
        <v>5</v>
      </c>
      <c r="B30" s="41">
        <v>20</v>
      </c>
      <c r="C30" s="42" t="s">
        <v>590</v>
      </c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O15" sqref="O1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797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16.5" customHeight="1" x14ac:dyDescent="0.2">
      <c r="A4" s="93" t="str">
        <f>'GPS точки Заріччя (2)'!K62</f>
        <v>В71-55</v>
      </c>
      <c r="B4" s="94"/>
      <c r="C4" s="2" t="str">
        <f>'GPS точки Заріччя (2)'!M53</f>
        <v>86-9(71)</v>
      </c>
      <c r="D4" s="77" t="str">
        <f>'GPS точки Заріччя (2)'!L62</f>
        <v>147,23</v>
      </c>
      <c r="E4" s="77" t="str">
        <f>'GPS точки Заріччя (2)'!R62</f>
        <v>145,34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1.8</v>
      </c>
      <c r="C8" s="41">
        <v>25</v>
      </c>
      <c r="D8" s="95" t="s">
        <v>97</v>
      </c>
      <c r="E8" s="95"/>
      <c r="F8" s="3"/>
    </row>
    <row r="9" spans="1:9" ht="15" x14ac:dyDescent="0.2">
      <c r="A9" s="41">
        <v>2</v>
      </c>
      <c r="B9" s="19">
        <v>1.6</v>
      </c>
      <c r="C9" s="41">
        <v>20</v>
      </c>
      <c r="D9" s="95" t="s">
        <v>612</v>
      </c>
      <c r="E9" s="95"/>
      <c r="F9" s="3"/>
    </row>
    <row r="10" spans="1:9" ht="15" x14ac:dyDescent="0.2">
      <c r="A10" s="41">
        <v>3</v>
      </c>
      <c r="B10" s="19"/>
      <c r="C10" s="41"/>
      <c r="D10" s="89"/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30</v>
      </c>
      <c r="B22" s="41">
        <v>0.63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>
        <v>20</v>
      </c>
      <c r="C26" s="42" t="s">
        <v>590</v>
      </c>
      <c r="D26" s="101"/>
      <c r="E26" s="101"/>
      <c r="F26" s="3"/>
    </row>
    <row r="27" spans="1:6" ht="15" x14ac:dyDescent="0.2">
      <c r="A27" s="41">
        <v>2</v>
      </c>
      <c r="B27" s="41">
        <v>20</v>
      </c>
      <c r="C27" s="42" t="s">
        <v>590</v>
      </c>
      <c r="D27" s="95" t="s">
        <v>798</v>
      </c>
      <c r="E27" s="95"/>
      <c r="F27" s="3"/>
    </row>
    <row r="28" spans="1:6" ht="15" x14ac:dyDescent="0.2">
      <c r="A28" s="41">
        <v>3</v>
      </c>
      <c r="B28" s="41">
        <v>20</v>
      </c>
      <c r="C28" s="42" t="s">
        <v>595</v>
      </c>
      <c r="D28" s="95" t="s">
        <v>796</v>
      </c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M25" sqref="M2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799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16.5" customHeight="1" x14ac:dyDescent="0.2">
      <c r="A4" s="93" t="str">
        <f>'GPS точки Заріччя (2)'!K65</f>
        <v>В71-58</v>
      </c>
      <c r="B4" s="94"/>
      <c r="C4" s="2" t="str">
        <f>'GPS точки Заріччя (2)'!M53</f>
        <v>86-9(71)</v>
      </c>
      <c r="D4" s="77" t="str">
        <f>'GPS точки Заріччя (2)'!L65</f>
        <v>145,19</v>
      </c>
      <c r="E4" s="77" t="str">
        <f>'GPS точки Заріччя (2)'!R65</f>
        <v>143,61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1.7</v>
      </c>
      <c r="C8" s="41">
        <v>90</v>
      </c>
      <c r="D8" s="95" t="s">
        <v>600</v>
      </c>
      <c r="E8" s="95"/>
      <c r="F8" s="3"/>
    </row>
    <row r="9" spans="1:9" ht="15" x14ac:dyDescent="0.2">
      <c r="A9" s="41">
        <v>2</v>
      </c>
      <c r="B9" s="19">
        <v>1.7</v>
      </c>
      <c r="C9" s="41">
        <v>25</v>
      </c>
      <c r="D9" s="95" t="s">
        <v>600</v>
      </c>
      <c r="E9" s="95"/>
      <c r="F9" s="3"/>
    </row>
    <row r="10" spans="1:9" ht="15" x14ac:dyDescent="0.2">
      <c r="A10" s="41">
        <v>3</v>
      </c>
      <c r="B10" s="19"/>
      <c r="C10" s="41"/>
      <c r="D10" s="89"/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789</v>
      </c>
      <c r="B22" s="41"/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>
        <v>50</v>
      </c>
      <c r="C26" s="42" t="s">
        <v>590</v>
      </c>
      <c r="D26" s="101"/>
      <c r="E26" s="101"/>
      <c r="F26" s="3"/>
    </row>
    <row r="27" spans="1:6" ht="15" x14ac:dyDescent="0.2">
      <c r="A27" s="41">
        <v>2</v>
      </c>
      <c r="B27" s="41">
        <v>20</v>
      </c>
      <c r="C27" s="42" t="s">
        <v>595</v>
      </c>
      <c r="D27" s="95" t="s">
        <v>796</v>
      </c>
      <c r="E27" s="95"/>
      <c r="F27" s="3"/>
    </row>
    <row r="28" spans="1:6" ht="15" x14ac:dyDescent="0.2">
      <c r="A28" s="41">
        <v>3</v>
      </c>
      <c r="B28" s="41"/>
      <c r="C28" s="42"/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F19" sqref="F19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800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16.5" customHeight="1" x14ac:dyDescent="0.2">
      <c r="A4" s="93" t="s">
        <v>801</v>
      </c>
      <c r="B4" s="94"/>
      <c r="C4" s="2" t="str">
        <f>'GPS точки Заріччя (2)'!M53</f>
        <v>86-9(71)</v>
      </c>
      <c r="D4" s="77"/>
      <c r="E4" s="77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1.7</v>
      </c>
      <c r="C8" s="41">
        <v>20</v>
      </c>
      <c r="D8" s="95" t="s">
        <v>600</v>
      </c>
      <c r="E8" s="95"/>
      <c r="F8" s="3"/>
    </row>
    <row r="9" spans="1:9" ht="15" x14ac:dyDescent="0.2">
      <c r="A9" s="41">
        <v>2</v>
      </c>
      <c r="B9" s="19">
        <v>1.7</v>
      </c>
      <c r="C9" s="41">
        <v>20</v>
      </c>
      <c r="D9" s="95" t="s">
        <v>612</v>
      </c>
      <c r="E9" s="95"/>
      <c r="F9" s="3"/>
    </row>
    <row r="10" spans="1:9" ht="15" x14ac:dyDescent="0.2">
      <c r="A10" s="41">
        <v>3</v>
      </c>
      <c r="B10" s="19"/>
      <c r="C10" s="41"/>
      <c r="D10" s="89"/>
      <c r="E10" s="89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789</v>
      </c>
      <c r="B22" s="41"/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>
        <v>20</v>
      </c>
      <c r="C26" s="42" t="s">
        <v>590</v>
      </c>
      <c r="D26" s="101" t="s">
        <v>802</v>
      </c>
      <c r="E26" s="101"/>
      <c r="F26" s="3"/>
    </row>
    <row r="27" spans="1:6" ht="15" x14ac:dyDescent="0.2">
      <c r="A27" s="41">
        <v>2</v>
      </c>
      <c r="B27" s="41"/>
      <c r="C27" s="42"/>
      <c r="D27" s="95"/>
      <c r="E27" s="95"/>
      <c r="F27" s="3"/>
    </row>
    <row r="28" spans="1:6" ht="15" x14ac:dyDescent="0.2">
      <c r="A28" s="41">
        <v>3</v>
      </c>
      <c r="B28" s="41"/>
      <c r="C28" s="42"/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O17" sqref="O17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803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16.5" customHeight="1" x14ac:dyDescent="0.2">
      <c r="A4" s="93" t="s">
        <v>804</v>
      </c>
      <c r="B4" s="94"/>
      <c r="C4" s="2" t="str">
        <f>'GPS точки Заріччя (2)'!M53</f>
        <v>86-9(71)</v>
      </c>
      <c r="D4" s="77"/>
      <c r="E4" s="77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1.5</v>
      </c>
      <c r="C8" s="41">
        <v>75</v>
      </c>
      <c r="D8" s="95" t="s">
        <v>600</v>
      </c>
      <c r="E8" s="95"/>
      <c r="F8" s="3"/>
    </row>
    <row r="9" spans="1:9" ht="15" x14ac:dyDescent="0.2">
      <c r="A9" s="41">
        <v>2</v>
      </c>
      <c r="B9" s="19">
        <v>1.5</v>
      </c>
      <c r="C9" s="41">
        <v>50</v>
      </c>
      <c r="D9" s="95" t="s">
        <v>600</v>
      </c>
      <c r="E9" s="95"/>
      <c r="F9" s="3"/>
    </row>
    <row r="10" spans="1:9" ht="15" x14ac:dyDescent="0.2">
      <c r="A10" s="41">
        <v>3</v>
      </c>
      <c r="B10" s="19">
        <v>1.5</v>
      </c>
      <c r="C10" s="41">
        <v>25</v>
      </c>
      <c r="D10" s="95" t="s">
        <v>600</v>
      </c>
      <c r="E10" s="95"/>
      <c r="F10" s="3"/>
    </row>
    <row r="11" spans="1:9" ht="15" x14ac:dyDescent="0.2">
      <c r="A11" s="41">
        <v>4</v>
      </c>
      <c r="B11" s="19">
        <v>1.5</v>
      </c>
      <c r="C11" s="41">
        <v>25</v>
      </c>
      <c r="D11" s="95" t="s">
        <v>600</v>
      </c>
      <c r="E11" s="95"/>
      <c r="F11" s="3"/>
    </row>
    <row r="12" spans="1:9" ht="15" x14ac:dyDescent="0.2">
      <c r="A12" s="41">
        <v>5</v>
      </c>
      <c r="B12" s="19">
        <v>1.5</v>
      </c>
      <c r="C12" s="41">
        <v>25</v>
      </c>
      <c r="D12" s="95" t="s">
        <v>600</v>
      </c>
      <c r="E12" s="95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789</v>
      </c>
      <c r="B22" s="41"/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/>
      <c r="C26" s="42"/>
      <c r="D26" s="101"/>
      <c r="E26" s="101"/>
      <c r="F26" s="3"/>
    </row>
    <row r="27" spans="1:6" ht="15" x14ac:dyDescent="0.2">
      <c r="A27" s="41">
        <v>2</v>
      </c>
      <c r="B27" s="41"/>
      <c r="C27" s="42"/>
      <c r="D27" s="95"/>
      <c r="E27" s="95"/>
      <c r="F27" s="3"/>
    </row>
    <row r="28" spans="1:6" ht="15" x14ac:dyDescent="0.2">
      <c r="A28" s="41">
        <v>3</v>
      </c>
      <c r="B28" s="41">
        <v>20</v>
      </c>
      <c r="C28" s="42" t="s">
        <v>590</v>
      </c>
      <c r="D28" s="95" t="s">
        <v>805</v>
      </c>
      <c r="E28" s="95"/>
      <c r="F28" s="3"/>
    </row>
    <row r="29" spans="1:6" ht="15" x14ac:dyDescent="0.2">
      <c r="A29" s="41">
        <v>4</v>
      </c>
      <c r="B29" s="41">
        <v>20</v>
      </c>
      <c r="C29" s="42" t="s">
        <v>590</v>
      </c>
      <c r="D29" s="95" t="s">
        <v>806</v>
      </c>
      <c r="E29" s="95"/>
      <c r="F29" s="3"/>
    </row>
    <row r="30" spans="1:6" ht="15" customHeight="1" x14ac:dyDescent="0.2">
      <c r="A30" s="41">
        <v>5</v>
      </c>
      <c r="B30" s="41">
        <v>20</v>
      </c>
      <c r="C30" s="42" t="s">
        <v>590</v>
      </c>
      <c r="D30" s="95" t="s">
        <v>807</v>
      </c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zoomScaleNormal="100" workbookViewId="0">
      <selection activeCell="F29" sqref="F29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808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16.5" customHeight="1" x14ac:dyDescent="0.2">
      <c r="A4" s="93" t="s">
        <v>809</v>
      </c>
      <c r="B4" s="94"/>
      <c r="C4" s="2" t="str">
        <f>'GPS точки Заріччя (2)'!M53</f>
        <v>86-9(71)</v>
      </c>
      <c r="D4" s="77"/>
      <c r="E4" s="77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1.7</v>
      </c>
      <c r="C8" s="41">
        <v>50</v>
      </c>
      <c r="D8" s="95" t="s">
        <v>600</v>
      </c>
      <c r="E8" s="95"/>
      <c r="F8" s="3"/>
    </row>
    <row r="9" spans="1:9" ht="15" x14ac:dyDescent="0.2">
      <c r="A9" s="41">
        <v>2</v>
      </c>
      <c r="B9" s="19">
        <v>1.7</v>
      </c>
      <c r="C9" s="41">
        <v>32</v>
      </c>
      <c r="D9" s="95" t="s">
        <v>600</v>
      </c>
      <c r="E9" s="95"/>
      <c r="F9" s="3"/>
    </row>
    <row r="10" spans="1:9" ht="15" x14ac:dyDescent="0.2">
      <c r="A10" s="41">
        <v>3</v>
      </c>
      <c r="B10" s="19">
        <v>1.7</v>
      </c>
      <c r="C10" s="41">
        <v>25</v>
      </c>
      <c r="D10" s="95" t="s">
        <v>600</v>
      </c>
      <c r="E10" s="95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789</v>
      </c>
      <c r="B22" s="41"/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/>
      <c r="C26" s="42"/>
      <c r="D26" s="101"/>
      <c r="E26" s="101"/>
      <c r="F26" s="3"/>
    </row>
    <row r="27" spans="1:6" ht="15" x14ac:dyDescent="0.2">
      <c r="A27" s="41">
        <v>2</v>
      </c>
      <c r="B27" s="41"/>
      <c r="C27" s="42"/>
      <c r="D27" s="95"/>
      <c r="E27" s="95"/>
      <c r="F27" s="3"/>
    </row>
    <row r="28" spans="1:6" ht="15" x14ac:dyDescent="0.2">
      <c r="A28" s="41">
        <v>3</v>
      </c>
      <c r="B28" s="41">
        <v>20</v>
      </c>
      <c r="C28" s="42" t="s">
        <v>590</v>
      </c>
      <c r="D28" s="95" t="s">
        <v>810</v>
      </c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zoomScaleNormal="100" workbookViewId="0">
      <selection activeCell="M25" sqref="M2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296</v>
      </c>
      <c r="B1" s="96"/>
      <c r="C1" s="96"/>
      <c r="D1" s="96"/>
      <c r="E1" s="96"/>
      <c r="F1" s="1"/>
    </row>
    <row r="2" spans="1:9" ht="15.75" x14ac:dyDescent="0.25">
      <c r="A2" s="1" t="s">
        <v>811</v>
      </c>
      <c r="B2" s="1"/>
      <c r="C2" s="1"/>
      <c r="D2" s="1"/>
      <c r="E2" s="1"/>
      <c r="F2" s="3"/>
      <c r="I2" s="3" t="s">
        <v>25</v>
      </c>
    </row>
    <row r="3" spans="1:9" ht="60" customHeight="1" x14ac:dyDescent="0.2">
      <c r="A3" s="91" t="s">
        <v>0</v>
      </c>
      <c r="B3" s="92"/>
      <c r="C3" s="42" t="s">
        <v>1</v>
      </c>
      <c r="D3" s="4" t="s">
        <v>585</v>
      </c>
      <c r="E3" s="4" t="s">
        <v>15</v>
      </c>
      <c r="F3" s="3"/>
    </row>
    <row r="4" spans="1:9" ht="16.5" customHeight="1" x14ac:dyDescent="0.2">
      <c r="A4" s="93" t="s">
        <v>812</v>
      </c>
      <c r="B4" s="94"/>
      <c r="C4" s="2" t="str">
        <f>'GPS точки Заріччя (2)'!M53</f>
        <v>86-9(71)</v>
      </c>
      <c r="D4" s="77"/>
      <c r="E4" s="77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42" t="s">
        <v>10</v>
      </c>
      <c r="B7" s="42" t="s">
        <v>8</v>
      </c>
      <c r="C7" s="42" t="s">
        <v>9</v>
      </c>
      <c r="D7" s="95" t="s">
        <v>3</v>
      </c>
      <c r="E7" s="95"/>
      <c r="F7" s="3"/>
    </row>
    <row r="8" spans="1:9" ht="15" x14ac:dyDescent="0.2">
      <c r="A8" s="41">
        <v>1</v>
      </c>
      <c r="B8" s="19">
        <v>1.6</v>
      </c>
      <c r="C8" s="41">
        <v>90</v>
      </c>
      <c r="D8" s="95" t="s">
        <v>600</v>
      </c>
      <c r="E8" s="95"/>
      <c r="F8" s="3"/>
    </row>
    <row r="9" spans="1:9" ht="15" x14ac:dyDescent="0.2">
      <c r="A9" s="41">
        <v>2</v>
      </c>
      <c r="B9" s="19">
        <v>1.5</v>
      </c>
      <c r="C9" s="41">
        <v>25</v>
      </c>
      <c r="D9" s="95" t="s">
        <v>600</v>
      </c>
      <c r="E9" s="95"/>
      <c r="F9" s="3"/>
    </row>
    <row r="10" spans="1:9" ht="15" x14ac:dyDescent="0.2">
      <c r="A10" s="41">
        <v>3</v>
      </c>
      <c r="B10" s="19"/>
      <c r="C10" s="41"/>
      <c r="D10" s="95"/>
      <c r="E10" s="95"/>
      <c r="F10" s="3"/>
    </row>
    <row r="11" spans="1:9" ht="15" x14ac:dyDescent="0.2">
      <c r="A11" s="41">
        <v>4</v>
      </c>
      <c r="B11" s="18"/>
      <c r="C11" s="41"/>
      <c r="D11" s="89"/>
      <c r="E11" s="89"/>
      <c r="F11" s="3"/>
    </row>
    <row r="12" spans="1:9" ht="15" x14ac:dyDescent="0.2">
      <c r="A12" s="41">
        <v>5</v>
      </c>
      <c r="B12" s="18"/>
      <c r="C12" s="41"/>
      <c r="D12" s="89"/>
      <c r="E12" s="89"/>
      <c r="F12" s="3"/>
    </row>
    <row r="13" spans="1:9" ht="15" x14ac:dyDescent="0.2">
      <c r="A13" s="41">
        <v>6</v>
      </c>
      <c r="B13" s="41"/>
      <c r="C13" s="41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42" t="s">
        <v>11</v>
      </c>
      <c r="B17" s="42" t="s">
        <v>5</v>
      </c>
      <c r="C17" s="90" t="s">
        <v>3</v>
      </c>
      <c r="D17" s="90"/>
      <c r="E17" s="90"/>
      <c r="F17" s="3"/>
    </row>
    <row r="18" spans="1:6" ht="15" x14ac:dyDescent="0.2">
      <c r="A18" s="41"/>
      <c r="B18" s="19">
        <v>1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42" t="s">
        <v>4</v>
      </c>
      <c r="B21" s="42" t="s">
        <v>5</v>
      </c>
      <c r="C21" s="90" t="s">
        <v>3</v>
      </c>
      <c r="D21" s="90"/>
      <c r="E21" s="90"/>
      <c r="F21" s="3"/>
    </row>
    <row r="22" spans="1:6" ht="15" x14ac:dyDescent="0.2">
      <c r="A22" s="41" t="s">
        <v>789</v>
      </c>
      <c r="B22" s="41"/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42" t="s">
        <v>10</v>
      </c>
      <c r="B25" s="42" t="s">
        <v>12</v>
      </c>
      <c r="C25" s="42" t="s">
        <v>24</v>
      </c>
      <c r="D25" s="95" t="s">
        <v>3</v>
      </c>
      <c r="E25" s="95"/>
      <c r="F25" s="3"/>
    </row>
    <row r="26" spans="1:6" ht="15" x14ac:dyDescent="0.2">
      <c r="A26" s="41">
        <v>1</v>
      </c>
      <c r="B26" s="41"/>
      <c r="C26" s="42"/>
      <c r="D26" s="101"/>
      <c r="E26" s="101"/>
      <c r="F26" s="3"/>
    </row>
    <row r="27" spans="1:6" ht="15" x14ac:dyDescent="0.2">
      <c r="A27" s="41">
        <v>2</v>
      </c>
      <c r="B27" s="41">
        <v>20</v>
      </c>
      <c r="C27" s="42" t="s">
        <v>590</v>
      </c>
      <c r="D27" s="95" t="s">
        <v>813</v>
      </c>
      <c r="E27" s="95"/>
      <c r="F27" s="3"/>
    </row>
    <row r="28" spans="1:6" ht="15" x14ac:dyDescent="0.2">
      <c r="A28" s="41">
        <v>3</v>
      </c>
      <c r="B28" s="41"/>
      <c r="C28" s="42"/>
      <c r="D28" s="95"/>
      <c r="E28" s="95"/>
      <c r="F28" s="3"/>
    </row>
    <row r="29" spans="1:6" ht="15" x14ac:dyDescent="0.2">
      <c r="A29" s="41">
        <v>4</v>
      </c>
      <c r="B29" s="41"/>
      <c r="C29" s="42"/>
      <c r="D29" s="95"/>
      <c r="E29" s="95"/>
      <c r="F29" s="3"/>
    </row>
    <row r="30" spans="1:6" ht="15" x14ac:dyDescent="0.2">
      <c r="A30" s="41">
        <v>5</v>
      </c>
      <c r="B30" s="41"/>
      <c r="C30" s="42"/>
      <c r="D30" s="95"/>
      <c r="E30" s="95"/>
      <c r="F30" s="3"/>
    </row>
    <row r="31" spans="1:6" ht="15" x14ac:dyDescent="0.2">
      <c r="A31" s="41">
        <v>6</v>
      </c>
      <c r="B31" s="41"/>
      <c r="C31" s="42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C7" sqref="C7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193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194</v>
      </c>
      <c r="B4" s="94"/>
      <c r="C4" s="2" t="s">
        <v>192</v>
      </c>
      <c r="D4" s="99">
        <v>148.16999999999999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D4-2.2</f>
        <v>145.97</v>
      </c>
      <c r="C8" s="27">
        <v>700</v>
      </c>
      <c r="D8" s="95"/>
      <c r="E8" s="95"/>
      <c r="F8" s="3"/>
    </row>
    <row r="9" spans="1:9" ht="15" x14ac:dyDescent="0.2">
      <c r="A9" s="27">
        <v>2</v>
      </c>
      <c r="B9" s="18">
        <f>D4-1.7</f>
        <v>146.47</v>
      </c>
      <c r="C9" s="27">
        <v>50</v>
      </c>
      <c r="D9" s="89"/>
      <c r="E9" s="89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27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>
        <v>50</v>
      </c>
      <c r="C26" s="28"/>
      <c r="D26" s="95"/>
      <c r="E26" s="95"/>
      <c r="F26" s="3"/>
    </row>
    <row r="27" spans="1:6" ht="15" x14ac:dyDescent="0.2">
      <c r="A27" s="27">
        <v>2</v>
      </c>
      <c r="B27" s="27"/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7" zoomScale="140" zoomScaleNormal="140" workbookViewId="0">
      <selection activeCell="N8" sqref="N8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195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196</v>
      </c>
      <c r="B4" s="94"/>
      <c r="C4" s="2" t="s">
        <v>192</v>
      </c>
      <c r="D4" s="99">
        <v>148.06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D4-2.2</f>
        <v>145.86000000000001</v>
      </c>
      <c r="C8" s="27">
        <v>700</v>
      </c>
      <c r="D8" s="95"/>
      <c r="E8" s="95"/>
      <c r="F8" s="3"/>
    </row>
    <row r="9" spans="1:9" ht="15" x14ac:dyDescent="0.2">
      <c r="A9" s="27">
        <v>2</v>
      </c>
      <c r="B9" s="18">
        <f>D4-2.2</f>
        <v>145.86000000000001</v>
      </c>
      <c r="C9" s="27">
        <v>100</v>
      </c>
      <c r="D9" s="89"/>
      <c r="E9" s="89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1.5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27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>
        <v>100</v>
      </c>
      <c r="C26" s="28"/>
      <c r="D26" s="95" t="s">
        <v>117</v>
      </c>
      <c r="E26" s="95"/>
      <c r="F26" s="3"/>
    </row>
    <row r="27" spans="1:6" ht="15" x14ac:dyDescent="0.2">
      <c r="A27" s="27">
        <v>2</v>
      </c>
      <c r="B27" s="27"/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4" zoomScale="130" zoomScaleNormal="130" workbookViewId="0">
      <selection activeCell="M7" sqref="M7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11" ht="36.75" customHeight="1" x14ac:dyDescent="0.2">
      <c r="A1" s="96" t="s">
        <v>197</v>
      </c>
      <c r="B1" s="96"/>
      <c r="C1" s="96"/>
      <c r="D1" s="96"/>
      <c r="E1" s="96"/>
      <c r="F1" s="1"/>
    </row>
    <row r="2" spans="1:11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11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11" ht="20.25" customHeight="1" x14ac:dyDescent="0.2">
      <c r="A4" s="93" t="s">
        <v>198</v>
      </c>
      <c r="B4" s="94"/>
      <c r="C4" s="2" t="s">
        <v>192</v>
      </c>
      <c r="D4" s="99">
        <v>149.05000000000001</v>
      </c>
      <c r="E4" s="100"/>
      <c r="F4" s="3"/>
    </row>
    <row r="5" spans="1:11" ht="18.75" x14ac:dyDescent="0.3">
      <c r="A5" s="1"/>
      <c r="B5" s="1"/>
      <c r="C5" s="1"/>
      <c r="D5" s="1"/>
      <c r="E5" s="1"/>
      <c r="F5" s="3"/>
      <c r="K5" s="21"/>
    </row>
    <row r="6" spans="1:11" ht="15" x14ac:dyDescent="0.2">
      <c r="A6" s="3" t="s">
        <v>13</v>
      </c>
      <c r="B6" s="3"/>
      <c r="C6" s="3"/>
      <c r="D6" s="3"/>
      <c r="E6" s="3"/>
      <c r="F6" s="3"/>
    </row>
    <row r="7" spans="1:11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11" ht="15" x14ac:dyDescent="0.2">
      <c r="A8" s="27">
        <v>1</v>
      </c>
      <c r="B8" s="18">
        <f>D4-2.1</f>
        <v>146.95000000000002</v>
      </c>
      <c r="C8" s="27">
        <v>700</v>
      </c>
      <c r="D8" s="95"/>
      <c r="E8" s="95"/>
      <c r="F8" s="3"/>
    </row>
    <row r="9" spans="1:11" ht="15" x14ac:dyDescent="0.2">
      <c r="A9" s="27">
        <v>2</v>
      </c>
      <c r="B9" s="18"/>
      <c r="C9" s="27"/>
      <c r="D9" s="89"/>
      <c r="E9" s="89"/>
      <c r="F9" s="3"/>
    </row>
    <row r="10" spans="1:11" ht="15" x14ac:dyDescent="0.2">
      <c r="A10" s="27">
        <v>3</v>
      </c>
      <c r="B10" s="18"/>
      <c r="C10" s="27"/>
      <c r="D10" s="89"/>
      <c r="E10" s="89"/>
      <c r="F10" s="3"/>
    </row>
    <row r="11" spans="1:11" ht="15" x14ac:dyDescent="0.2">
      <c r="A11" s="27">
        <v>4</v>
      </c>
      <c r="B11" s="18"/>
      <c r="C11" s="27"/>
      <c r="D11" s="89"/>
      <c r="E11" s="89"/>
      <c r="F11" s="3"/>
    </row>
    <row r="12" spans="1:11" ht="15" x14ac:dyDescent="0.2">
      <c r="A12" s="27">
        <v>5</v>
      </c>
      <c r="B12" s="18"/>
      <c r="C12" s="27"/>
      <c r="D12" s="89"/>
      <c r="E12" s="89"/>
      <c r="F12" s="3"/>
    </row>
    <row r="13" spans="1:11" ht="15" x14ac:dyDescent="0.2">
      <c r="A13" s="27">
        <v>6</v>
      </c>
      <c r="B13" s="27"/>
      <c r="C13" s="27"/>
      <c r="D13" s="89"/>
      <c r="E13" s="89"/>
      <c r="F13" s="3"/>
    </row>
    <row r="14" spans="1:11" ht="15" x14ac:dyDescent="0.2">
      <c r="A14" s="3" t="s">
        <v>16</v>
      </c>
      <c r="B14" s="3"/>
      <c r="C14" s="8"/>
      <c r="D14" s="8"/>
      <c r="E14" s="3"/>
      <c r="F14" s="3"/>
    </row>
    <row r="15" spans="1:11" ht="15" x14ac:dyDescent="0.2">
      <c r="A15" s="3"/>
      <c r="B15" s="3"/>
      <c r="C15" s="3"/>
      <c r="D15" s="3"/>
      <c r="E15" s="3"/>
      <c r="F15" s="3"/>
    </row>
    <row r="16" spans="1:11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27">
        <v>1.25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30</v>
      </c>
      <c r="B22" s="27">
        <v>0.64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>
        <v>50</v>
      </c>
      <c r="C26" s="28"/>
      <c r="D26" s="95"/>
      <c r="E26" s="95"/>
      <c r="F26" s="3"/>
    </row>
    <row r="27" spans="1:6" ht="15" x14ac:dyDescent="0.2">
      <c r="A27" s="27">
        <v>2</v>
      </c>
      <c r="B27" s="27">
        <v>40</v>
      </c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zoomScale="130" zoomScaleNormal="130" workbookViewId="0">
      <selection activeCell="H7" sqref="H7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199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200</v>
      </c>
      <c r="B4" s="94"/>
      <c r="C4" s="2" t="s">
        <v>192</v>
      </c>
      <c r="D4" s="99">
        <v>145.32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D4-1.8</f>
        <v>143.51999999999998</v>
      </c>
      <c r="C8" s="27">
        <v>600</v>
      </c>
      <c r="D8" s="95"/>
      <c r="E8" s="95"/>
      <c r="F8" s="3"/>
    </row>
    <row r="9" spans="1:9" ht="15" x14ac:dyDescent="0.2">
      <c r="A9" s="27">
        <v>2</v>
      </c>
      <c r="B9" s="18"/>
      <c r="C9" s="27"/>
      <c r="D9" s="89"/>
      <c r="E9" s="89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2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35</v>
      </c>
      <c r="B22" s="27">
        <v>0.85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>
        <v>600</v>
      </c>
      <c r="C26" s="28"/>
      <c r="D26" s="95"/>
      <c r="E26" s="95"/>
      <c r="F26" s="3"/>
    </row>
    <row r="27" spans="1:6" ht="15" x14ac:dyDescent="0.2">
      <c r="A27" s="27">
        <v>2</v>
      </c>
      <c r="B27" s="27"/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0" zoomScale="130" zoomScaleNormal="130" workbookViewId="0">
      <selection activeCell="D25" sqref="D25:E25"/>
    </sheetView>
  </sheetViews>
  <sheetFormatPr defaultColWidth="9.140625" defaultRowHeight="14.25" x14ac:dyDescent="0.2"/>
  <cols>
    <col min="1" max="1" width="15.7109375" style="9" customWidth="1"/>
    <col min="2" max="2" width="15" style="9" customWidth="1"/>
    <col min="3" max="3" width="16.7109375" style="9" customWidth="1"/>
    <col min="4" max="4" width="15.7109375" style="9" customWidth="1"/>
    <col min="5" max="5" width="20.28515625" style="9" customWidth="1"/>
    <col min="6" max="6" width="20.7109375" style="9" customWidth="1"/>
    <col min="7" max="7" width="1.7109375" style="9" customWidth="1"/>
    <col min="8" max="16384" width="9.140625" style="9"/>
  </cols>
  <sheetData>
    <row r="1" spans="1:9" ht="36.75" customHeight="1" x14ac:dyDescent="0.2">
      <c r="A1" s="96" t="s">
        <v>201</v>
      </c>
      <c r="B1" s="96"/>
      <c r="C1" s="96"/>
      <c r="D1" s="96"/>
      <c r="E1" s="96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91" t="s">
        <v>0</v>
      </c>
      <c r="B3" s="92"/>
      <c r="C3" s="28" t="s">
        <v>1</v>
      </c>
      <c r="D3" s="97" t="s">
        <v>7</v>
      </c>
      <c r="E3" s="98"/>
      <c r="F3" s="3"/>
    </row>
    <row r="4" spans="1:9" ht="20.25" customHeight="1" x14ac:dyDescent="0.2">
      <c r="A4" s="93" t="s">
        <v>202</v>
      </c>
      <c r="B4" s="94"/>
      <c r="C4" s="2" t="s">
        <v>192</v>
      </c>
      <c r="D4" s="99">
        <v>145.82</v>
      </c>
      <c r="E4" s="100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28" t="s">
        <v>10</v>
      </c>
      <c r="B7" s="28" t="s">
        <v>8</v>
      </c>
      <c r="C7" s="28" t="s">
        <v>9</v>
      </c>
      <c r="D7" s="95" t="s">
        <v>3</v>
      </c>
      <c r="E7" s="95"/>
      <c r="F7" s="3"/>
    </row>
    <row r="8" spans="1:9" ht="15" x14ac:dyDescent="0.2">
      <c r="A8" s="27">
        <v>1</v>
      </c>
      <c r="B8" s="18">
        <f>D4-1.8</f>
        <v>144.01999999999998</v>
      </c>
      <c r="C8" s="27">
        <v>600</v>
      </c>
      <c r="D8" s="95"/>
      <c r="E8" s="95"/>
      <c r="F8" s="3"/>
    </row>
    <row r="9" spans="1:9" ht="15" x14ac:dyDescent="0.2">
      <c r="A9" s="27">
        <v>2</v>
      </c>
      <c r="B9" s="18"/>
      <c r="C9" s="27"/>
      <c r="D9" s="89"/>
      <c r="E9" s="89"/>
      <c r="F9" s="3"/>
    </row>
    <row r="10" spans="1:9" ht="15" x14ac:dyDescent="0.2">
      <c r="A10" s="27">
        <v>3</v>
      </c>
      <c r="B10" s="18"/>
      <c r="C10" s="27"/>
      <c r="D10" s="89"/>
      <c r="E10" s="89"/>
      <c r="F10" s="3"/>
    </row>
    <row r="11" spans="1:9" ht="15" x14ac:dyDescent="0.2">
      <c r="A11" s="27">
        <v>4</v>
      </c>
      <c r="B11" s="18"/>
      <c r="C11" s="27"/>
      <c r="D11" s="89"/>
      <c r="E11" s="89"/>
      <c r="F11" s="3"/>
    </row>
    <row r="12" spans="1:9" ht="15" x14ac:dyDescent="0.2">
      <c r="A12" s="27">
        <v>5</v>
      </c>
      <c r="B12" s="18"/>
      <c r="C12" s="27"/>
      <c r="D12" s="89"/>
      <c r="E12" s="89"/>
      <c r="F12" s="3"/>
    </row>
    <row r="13" spans="1:9" ht="15" x14ac:dyDescent="0.2">
      <c r="A13" s="27">
        <v>6</v>
      </c>
      <c r="B13" s="27"/>
      <c r="C13" s="27"/>
      <c r="D13" s="89"/>
      <c r="E13" s="89"/>
      <c r="F13" s="3"/>
    </row>
    <row r="14" spans="1:9" ht="15" x14ac:dyDescent="0.2">
      <c r="A14" s="3" t="s">
        <v>16</v>
      </c>
      <c r="B14" s="3"/>
      <c r="C14" s="8"/>
      <c r="D14" s="8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28" t="s">
        <v>11</v>
      </c>
      <c r="B17" s="28" t="s">
        <v>5</v>
      </c>
      <c r="C17" s="90" t="s">
        <v>3</v>
      </c>
      <c r="D17" s="90"/>
      <c r="E17" s="90"/>
      <c r="F17" s="3"/>
    </row>
    <row r="18" spans="1:6" ht="15" x14ac:dyDescent="0.2">
      <c r="A18" s="27" t="s">
        <v>35</v>
      </c>
      <c r="B18" s="19">
        <v>2</v>
      </c>
      <c r="C18" s="89"/>
      <c r="D18" s="89"/>
      <c r="E18" s="89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28" t="s">
        <v>4</v>
      </c>
      <c r="B21" s="28" t="s">
        <v>5</v>
      </c>
      <c r="C21" s="90" t="s">
        <v>3</v>
      </c>
      <c r="D21" s="90"/>
      <c r="E21" s="90"/>
      <c r="F21" s="3"/>
    </row>
    <row r="22" spans="1:6" ht="15" x14ac:dyDescent="0.2">
      <c r="A22" s="27" t="s">
        <v>35</v>
      </c>
      <c r="B22" s="27">
        <v>0.85</v>
      </c>
      <c r="C22" s="89"/>
      <c r="D22" s="89"/>
      <c r="E22" s="89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28" t="s">
        <v>10</v>
      </c>
      <c r="B25" s="28" t="s">
        <v>12</v>
      </c>
      <c r="C25" s="28" t="s">
        <v>24</v>
      </c>
      <c r="D25" s="95" t="s">
        <v>3</v>
      </c>
      <c r="E25" s="95"/>
      <c r="F25" s="3"/>
    </row>
    <row r="26" spans="1:6" ht="15" x14ac:dyDescent="0.2">
      <c r="A26" s="27">
        <v>1</v>
      </c>
      <c r="B26" s="27">
        <v>600</v>
      </c>
      <c r="C26" s="28"/>
      <c r="D26" s="95"/>
      <c r="E26" s="95"/>
      <c r="F26" s="3"/>
    </row>
    <row r="27" spans="1:6" ht="15" x14ac:dyDescent="0.2">
      <c r="A27" s="27">
        <v>2</v>
      </c>
      <c r="B27" s="27"/>
      <c r="C27" s="28"/>
      <c r="D27" s="95"/>
      <c r="E27" s="95"/>
      <c r="F27" s="3"/>
    </row>
    <row r="28" spans="1:6" ht="15" x14ac:dyDescent="0.2">
      <c r="A28" s="27">
        <v>3</v>
      </c>
      <c r="B28" s="27"/>
      <c r="C28" s="28"/>
      <c r="D28" s="95"/>
      <c r="E28" s="95"/>
      <c r="F28" s="3"/>
    </row>
    <row r="29" spans="1:6" ht="15" x14ac:dyDescent="0.2">
      <c r="A29" s="27">
        <v>4</v>
      </c>
      <c r="B29" s="27"/>
      <c r="C29" s="28"/>
      <c r="D29" s="95"/>
      <c r="E29" s="95"/>
      <c r="F29" s="3"/>
    </row>
    <row r="30" spans="1:6" ht="15" x14ac:dyDescent="0.2">
      <c r="A30" s="27">
        <v>5</v>
      </c>
      <c r="B30" s="27"/>
      <c r="C30" s="28"/>
      <c r="D30" s="95"/>
      <c r="E30" s="95"/>
      <c r="F30" s="3"/>
    </row>
    <row r="31" spans="1:6" ht="15" x14ac:dyDescent="0.2">
      <c r="A31" s="27">
        <v>6</v>
      </c>
      <c r="B31" s="27"/>
      <c r="C31" s="28"/>
      <c r="D31" s="95"/>
      <c r="E31" s="95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10" t="s">
        <v>20</v>
      </c>
      <c r="F33" s="3"/>
    </row>
    <row r="34" spans="1:6" x14ac:dyDescent="0.2">
      <c r="A34" s="10" t="s">
        <v>2</v>
      </c>
    </row>
    <row r="35" spans="1:6" x14ac:dyDescent="0.2">
      <c r="A35" s="11" t="s">
        <v>21</v>
      </c>
    </row>
    <row r="37" spans="1:6" x14ac:dyDescent="0.2">
      <c r="A37" s="9" t="s">
        <v>22</v>
      </c>
    </row>
    <row r="38" spans="1:6" x14ac:dyDescent="0.2">
      <c r="A38" s="9" t="s">
        <v>23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zoomScale="120" zoomScaleNormal="120" workbookViewId="0">
      <selection activeCell="H5" sqref="H5"/>
    </sheetView>
  </sheetViews>
  <sheetFormatPr defaultRowHeight="15" x14ac:dyDescent="0.2"/>
  <cols>
    <col min="1" max="1" width="11.42578125" style="36" customWidth="1"/>
    <col min="2" max="2" width="11.5703125" style="3" customWidth="1"/>
    <col min="3" max="3" width="10.85546875" style="3" customWidth="1"/>
    <col min="4" max="4" width="12.85546875" style="3" customWidth="1"/>
    <col min="5" max="5" width="21" style="3" customWidth="1"/>
    <col min="6" max="6" width="22.5703125" style="3" customWidth="1"/>
    <col min="7" max="16384" width="9.140625" style="3"/>
  </cols>
  <sheetData>
    <row r="1" spans="1:11" x14ac:dyDescent="0.2">
      <c r="A1" s="105" t="s">
        <v>295</v>
      </c>
      <c r="B1" s="105"/>
      <c r="C1" s="105"/>
      <c r="D1" s="105"/>
      <c r="E1" s="105"/>
      <c r="F1" s="105"/>
    </row>
    <row r="2" spans="1:11" ht="30" x14ac:dyDescent="0.2">
      <c r="A2" s="37" t="s">
        <v>203</v>
      </c>
      <c r="B2" s="29" t="s">
        <v>207</v>
      </c>
      <c r="C2" s="29" t="s">
        <v>208</v>
      </c>
      <c r="D2" s="30" t="s">
        <v>204</v>
      </c>
      <c r="E2" s="30" t="s">
        <v>205</v>
      </c>
      <c r="F2" s="30" t="s">
        <v>216</v>
      </c>
    </row>
    <row r="3" spans="1:11" x14ac:dyDescent="0.2">
      <c r="A3" s="37" t="s">
        <v>206</v>
      </c>
      <c r="B3" s="30">
        <v>200</v>
      </c>
      <c r="C3" s="38">
        <v>93.47</v>
      </c>
      <c r="D3" s="30" t="s">
        <v>209</v>
      </c>
      <c r="E3" s="30" t="s">
        <v>210</v>
      </c>
      <c r="F3" s="30" t="s">
        <v>217</v>
      </c>
    </row>
    <row r="4" spans="1:11" x14ac:dyDescent="0.2">
      <c r="A4" s="37" t="s">
        <v>211</v>
      </c>
      <c r="B4" s="30">
        <v>100</v>
      </c>
      <c r="C4" s="38">
        <v>19.25</v>
      </c>
      <c r="D4" s="30" t="s">
        <v>209</v>
      </c>
      <c r="E4" s="30" t="s">
        <v>212</v>
      </c>
      <c r="F4" s="30" t="s">
        <v>218</v>
      </c>
    </row>
    <row r="5" spans="1:11" ht="30" x14ac:dyDescent="0.2">
      <c r="A5" s="37" t="s">
        <v>213</v>
      </c>
      <c r="B5" s="30">
        <v>200</v>
      </c>
      <c r="C5" s="38">
        <v>25.17</v>
      </c>
      <c r="D5" s="30" t="s">
        <v>209</v>
      </c>
      <c r="E5" s="29" t="s">
        <v>214</v>
      </c>
      <c r="F5" s="30" t="s">
        <v>217</v>
      </c>
    </row>
    <row r="6" spans="1:11" x14ac:dyDescent="0.2">
      <c r="A6" s="37" t="s">
        <v>215</v>
      </c>
      <c r="B6" s="30">
        <v>200</v>
      </c>
      <c r="C6" s="38">
        <v>4.97</v>
      </c>
      <c r="D6" s="30" t="s">
        <v>209</v>
      </c>
      <c r="E6" s="30" t="s">
        <v>212</v>
      </c>
      <c r="F6" s="30" t="s">
        <v>217</v>
      </c>
    </row>
    <row r="7" spans="1:11" x14ac:dyDescent="0.2">
      <c r="A7" s="37" t="s">
        <v>219</v>
      </c>
      <c r="B7" s="30">
        <v>200</v>
      </c>
      <c r="C7" s="38">
        <v>6.85</v>
      </c>
      <c r="D7" s="30" t="s">
        <v>209</v>
      </c>
      <c r="E7" s="30" t="s">
        <v>212</v>
      </c>
      <c r="F7" s="30" t="s">
        <v>217</v>
      </c>
    </row>
    <row r="8" spans="1:11" x14ac:dyDescent="0.2">
      <c r="A8" s="37" t="s">
        <v>220</v>
      </c>
      <c r="B8" s="30">
        <v>200</v>
      </c>
      <c r="C8" s="38">
        <v>21.6</v>
      </c>
      <c r="D8" s="30" t="s">
        <v>209</v>
      </c>
      <c r="E8" s="30"/>
      <c r="F8" s="30" t="s">
        <v>217</v>
      </c>
    </row>
    <row r="9" spans="1:11" x14ac:dyDescent="0.2">
      <c r="A9" s="37" t="s">
        <v>221</v>
      </c>
      <c r="B9" s="30">
        <v>200</v>
      </c>
      <c r="C9" s="38">
        <v>10.54</v>
      </c>
      <c r="D9" s="30" t="s">
        <v>209</v>
      </c>
      <c r="E9" s="30" t="s">
        <v>212</v>
      </c>
      <c r="F9" s="30" t="s">
        <v>217</v>
      </c>
    </row>
    <row r="10" spans="1:11" x14ac:dyDescent="0.2">
      <c r="A10" s="37" t="s">
        <v>222</v>
      </c>
      <c r="B10" s="30">
        <v>200</v>
      </c>
      <c r="C10" s="38">
        <v>20.92</v>
      </c>
      <c r="D10" s="30" t="s">
        <v>209</v>
      </c>
      <c r="E10" s="30" t="s">
        <v>212</v>
      </c>
      <c r="F10" s="30" t="s">
        <v>217</v>
      </c>
    </row>
    <row r="11" spans="1:11" x14ac:dyDescent="0.2">
      <c r="A11" s="37" t="s">
        <v>223</v>
      </c>
      <c r="B11" s="30">
        <v>150</v>
      </c>
      <c r="C11" s="38">
        <v>1.0900000000000001</v>
      </c>
      <c r="D11" s="30" t="s">
        <v>209</v>
      </c>
      <c r="E11" s="30" t="s">
        <v>212</v>
      </c>
      <c r="F11" s="30"/>
      <c r="G11" s="33"/>
      <c r="H11" s="33"/>
      <c r="I11" s="33"/>
      <c r="J11" s="33"/>
      <c r="K11" s="33"/>
    </row>
    <row r="12" spans="1:11" x14ac:dyDescent="0.2">
      <c r="A12" s="37" t="s">
        <v>224</v>
      </c>
      <c r="B12" s="30">
        <v>150</v>
      </c>
      <c r="C12" s="38">
        <v>31.12</v>
      </c>
      <c r="D12" s="30" t="s">
        <v>209</v>
      </c>
      <c r="E12" s="30" t="s">
        <v>212</v>
      </c>
      <c r="F12" s="30" t="s">
        <v>217</v>
      </c>
      <c r="G12" s="33"/>
      <c r="H12" s="33"/>
      <c r="I12" s="33"/>
      <c r="J12" s="33"/>
      <c r="K12" s="33"/>
    </row>
    <row r="13" spans="1:11" x14ac:dyDescent="0.2">
      <c r="A13" s="37" t="s">
        <v>225</v>
      </c>
      <c r="B13" s="30">
        <v>150</v>
      </c>
      <c r="C13" s="38">
        <v>1.97</v>
      </c>
      <c r="D13" s="30" t="s">
        <v>209</v>
      </c>
      <c r="E13" s="30" t="s">
        <v>212</v>
      </c>
      <c r="F13" s="30"/>
      <c r="G13" s="33"/>
      <c r="H13" s="33"/>
      <c r="I13" s="33"/>
      <c r="J13" s="33"/>
      <c r="K13" s="33"/>
    </row>
    <row r="14" spans="1:11" x14ac:dyDescent="0.2">
      <c r="A14" s="37" t="s">
        <v>226</v>
      </c>
      <c r="B14" s="30">
        <v>150</v>
      </c>
      <c r="C14" s="38">
        <v>17.3</v>
      </c>
      <c r="D14" s="30" t="s">
        <v>209</v>
      </c>
      <c r="E14" s="30" t="s">
        <v>212</v>
      </c>
      <c r="F14" s="30"/>
      <c r="G14" s="33"/>
      <c r="H14" s="33"/>
      <c r="I14" s="33"/>
      <c r="J14" s="33"/>
      <c r="K14" s="33"/>
    </row>
    <row r="15" spans="1:11" x14ac:dyDescent="0.2">
      <c r="A15" s="37" t="s">
        <v>227</v>
      </c>
      <c r="B15" s="30">
        <v>150</v>
      </c>
      <c r="C15" s="38">
        <v>47.19</v>
      </c>
      <c r="D15" s="30" t="s">
        <v>209</v>
      </c>
      <c r="E15" s="30" t="s">
        <v>212</v>
      </c>
      <c r="F15" s="30" t="s">
        <v>217</v>
      </c>
      <c r="G15" s="33"/>
      <c r="H15" s="33"/>
      <c r="I15" s="33"/>
      <c r="J15" s="33"/>
      <c r="K15" s="33"/>
    </row>
    <row r="16" spans="1:11" x14ac:dyDescent="0.2">
      <c r="A16" s="37" t="s">
        <v>228</v>
      </c>
      <c r="B16" s="30">
        <v>150</v>
      </c>
      <c r="C16" s="38">
        <v>22.85</v>
      </c>
      <c r="D16" s="30" t="s">
        <v>209</v>
      </c>
      <c r="E16" s="30" t="s">
        <v>212</v>
      </c>
      <c r="F16" s="30" t="s">
        <v>217</v>
      </c>
      <c r="G16" s="33"/>
      <c r="H16" s="33"/>
      <c r="I16" s="33"/>
      <c r="J16" s="33"/>
      <c r="K16" s="33"/>
    </row>
    <row r="17" spans="1:11" x14ac:dyDescent="0.2">
      <c r="A17" s="37" t="s">
        <v>229</v>
      </c>
      <c r="B17" s="30">
        <v>150</v>
      </c>
      <c r="C17" s="38">
        <v>22.96</v>
      </c>
      <c r="D17" s="30" t="s">
        <v>209</v>
      </c>
      <c r="E17" s="30"/>
      <c r="F17" s="30" t="s">
        <v>217</v>
      </c>
      <c r="G17" s="33"/>
      <c r="H17" s="33"/>
      <c r="I17" s="33"/>
      <c r="J17" s="33"/>
      <c r="K17" s="33"/>
    </row>
    <row r="18" spans="1:11" x14ac:dyDescent="0.2">
      <c r="A18" s="37" t="s">
        <v>230</v>
      </c>
      <c r="B18" s="30">
        <v>150</v>
      </c>
      <c r="C18" s="38">
        <v>28.21</v>
      </c>
      <c r="D18" s="30" t="s">
        <v>209</v>
      </c>
      <c r="E18" s="30"/>
      <c r="F18" s="30" t="s">
        <v>217</v>
      </c>
      <c r="G18" s="33"/>
      <c r="H18" s="33"/>
      <c r="I18" s="33"/>
      <c r="J18" s="33"/>
      <c r="K18" s="33"/>
    </row>
    <row r="19" spans="1:11" x14ac:dyDescent="0.2">
      <c r="A19" s="37" t="s">
        <v>231</v>
      </c>
      <c r="B19" s="30">
        <v>150</v>
      </c>
      <c r="C19" s="38">
        <v>2.63</v>
      </c>
      <c r="D19" s="30" t="s">
        <v>209</v>
      </c>
      <c r="E19" s="30" t="s">
        <v>212</v>
      </c>
      <c r="F19" s="30"/>
      <c r="G19" s="33"/>
      <c r="H19" s="33"/>
      <c r="I19" s="33"/>
      <c r="J19" s="33"/>
      <c r="K19" s="33"/>
    </row>
    <row r="20" spans="1:11" x14ac:dyDescent="0.2">
      <c r="A20" s="37" t="s">
        <v>232</v>
      </c>
      <c r="B20" s="30">
        <v>150</v>
      </c>
      <c r="C20" s="38">
        <v>18.88</v>
      </c>
      <c r="D20" s="30" t="s">
        <v>209</v>
      </c>
      <c r="E20" s="30" t="s">
        <v>212</v>
      </c>
      <c r="F20" s="30" t="s">
        <v>217</v>
      </c>
      <c r="G20" s="33"/>
      <c r="H20" s="33"/>
      <c r="I20" s="33"/>
      <c r="J20" s="33"/>
      <c r="K20" s="33"/>
    </row>
    <row r="21" spans="1:11" x14ac:dyDescent="0.2">
      <c r="A21" s="37" t="s">
        <v>233</v>
      </c>
      <c r="B21" s="30">
        <v>100</v>
      </c>
      <c r="C21" s="38">
        <v>14.77</v>
      </c>
      <c r="D21" s="30" t="s">
        <v>209</v>
      </c>
      <c r="E21" s="30" t="s">
        <v>212</v>
      </c>
      <c r="F21" s="30" t="s">
        <v>217</v>
      </c>
      <c r="G21" s="33"/>
      <c r="H21" s="33"/>
      <c r="I21" s="33"/>
      <c r="J21" s="33"/>
      <c r="K21" s="33"/>
    </row>
    <row r="22" spans="1:11" x14ac:dyDescent="0.2">
      <c r="A22" s="37" t="s">
        <v>234</v>
      </c>
      <c r="B22" s="30">
        <v>100</v>
      </c>
      <c r="C22" s="38">
        <v>18.02</v>
      </c>
      <c r="D22" s="30" t="s">
        <v>209</v>
      </c>
      <c r="E22" s="30" t="s">
        <v>212</v>
      </c>
      <c r="F22" s="30" t="s">
        <v>217</v>
      </c>
      <c r="G22" s="33"/>
      <c r="H22" s="33"/>
      <c r="I22" s="33"/>
      <c r="J22" s="33"/>
      <c r="K22" s="33"/>
    </row>
    <row r="23" spans="1:11" x14ac:dyDescent="0.2">
      <c r="A23" s="37" t="s">
        <v>235</v>
      </c>
      <c r="B23" s="30">
        <v>100</v>
      </c>
      <c r="C23" s="38">
        <v>28.94</v>
      </c>
      <c r="D23" s="30" t="s">
        <v>209</v>
      </c>
      <c r="E23" s="30" t="s">
        <v>212</v>
      </c>
      <c r="F23" s="30" t="s">
        <v>217</v>
      </c>
      <c r="G23" s="33"/>
      <c r="H23" s="33"/>
      <c r="I23" s="33"/>
      <c r="J23" s="33"/>
      <c r="K23" s="33"/>
    </row>
    <row r="24" spans="1:11" x14ac:dyDescent="0.2">
      <c r="A24" s="37" t="s">
        <v>236</v>
      </c>
      <c r="B24" s="30">
        <v>100</v>
      </c>
      <c r="C24" s="38">
        <v>45.72</v>
      </c>
      <c r="D24" s="30" t="s">
        <v>209</v>
      </c>
      <c r="E24" s="30" t="s">
        <v>212</v>
      </c>
      <c r="F24" s="30" t="s">
        <v>217</v>
      </c>
      <c r="G24" s="33"/>
      <c r="H24" s="33"/>
      <c r="I24" s="33"/>
      <c r="J24" s="33"/>
      <c r="K24" s="33"/>
    </row>
    <row r="25" spans="1:11" x14ac:dyDescent="0.2">
      <c r="A25" s="37" t="s">
        <v>237</v>
      </c>
      <c r="B25" s="30">
        <v>100</v>
      </c>
      <c r="C25" s="38">
        <v>14.52</v>
      </c>
      <c r="D25" s="30" t="s">
        <v>209</v>
      </c>
      <c r="E25" s="30" t="s">
        <v>212</v>
      </c>
      <c r="F25" s="30" t="s">
        <v>217</v>
      </c>
      <c r="G25" s="33"/>
      <c r="H25" s="33"/>
      <c r="I25" s="33"/>
      <c r="J25" s="33"/>
      <c r="K25" s="33"/>
    </row>
    <row r="26" spans="1:11" x14ac:dyDescent="0.2">
      <c r="A26" s="37" t="s">
        <v>238</v>
      </c>
      <c r="B26" s="30">
        <v>100</v>
      </c>
      <c r="C26" s="38">
        <v>53.18</v>
      </c>
      <c r="D26" s="30" t="s">
        <v>209</v>
      </c>
      <c r="E26" s="30" t="s">
        <v>212</v>
      </c>
      <c r="F26" s="30" t="s">
        <v>217</v>
      </c>
      <c r="G26" s="33"/>
      <c r="H26" s="33"/>
      <c r="I26" s="33"/>
      <c r="J26" s="33"/>
      <c r="K26" s="33"/>
    </row>
    <row r="27" spans="1:11" x14ac:dyDescent="0.2">
      <c r="A27" s="37" t="s">
        <v>239</v>
      </c>
      <c r="B27" s="30">
        <v>100</v>
      </c>
      <c r="C27" s="38">
        <v>9.6300000000000008</v>
      </c>
      <c r="D27" s="30" t="s">
        <v>209</v>
      </c>
      <c r="E27" s="30" t="s">
        <v>212</v>
      </c>
      <c r="F27" s="30" t="s">
        <v>217</v>
      </c>
      <c r="G27" s="33"/>
      <c r="H27" s="33"/>
      <c r="I27" s="33"/>
      <c r="J27" s="33"/>
      <c r="K27" s="33"/>
    </row>
    <row r="28" spans="1:11" x14ac:dyDescent="0.2">
      <c r="A28" s="37" t="s">
        <v>240</v>
      </c>
      <c r="B28" s="30">
        <v>100</v>
      </c>
      <c r="C28" s="38">
        <v>27.5</v>
      </c>
      <c r="D28" s="30" t="s">
        <v>209</v>
      </c>
      <c r="E28" s="30" t="s">
        <v>212</v>
      </c>
      <c r="F28" s="30" t="s">
        <v>217</v>
      </c>
      <c r="G28" s="33"/>
      <c r="H28" s="33"/>
      <c r="I28" s="33"/>
      <c r="J28" s="33"/>
      <c r="K28" s="33"/>
    </row>
    <row r="29" spans="1:11" x14ac:dyDescent="0.2">
      <c r="A29" s="37" t="s">
        <v>241</v>
      </c>
      <c r="B29" s="30">
        <v>100</v>
      </c>
      <c r="C29" s="38">
        <v>14.42</v>
      </c>
      <c r="D29" s="30" t="s">
        <v>209</v>
      </c>
      <c r="E29" s="30" t="s">
        <v>212</v>
      </c>
      <c r="F29" s="30" t="s">
        <v>217</v>
      </c>
      <c r="G29" s="33"/>
      <c r="H29" s="33"/>
      <c r="I29" s="33"/>
      <c r="J29" s="33"/>
      <c r="K29" s="33"/>
    </row>
    <row r="30" spans="1:11" x14ac:dyDescent="0.2">
      <c r="A30" s="37" t="s">
        <v>242</v>
      </c>
      <c r="B30" s="30">
        <v>100</v>
      </c>
      <c r="C30" s="38">
        <v>13.72</v>
      </c>
      <c r="D30" s="30" t="s">
        <v>209</v>
      </c>
      <c r="E30" s="30" t="s">
        <v>212</v>
      </c>
      <c r="F30" s="30" t="s">
        <v>217</v>
      </c>
      <c r="G30" s="33"/>
      <c r="H30" s="33"/>
      <c r="I30" s="33"/>
      <c r="J30" s="33"/>
      <c r="K30" s="33"/>
    </row>
    <row r="31" spans="1:11" x14ac:dyDescent="0.2">
      <c r="A31" s="37" t="s">
        <v>243</v>
      </c>
      <c r="B31" s="30">
        <v>100</v>
      </c>
      <c r="C31" s="38">
        <v>10.85</v>
      </c>
      <c r="D31" s="30" t="s">
        <v>209</v>
      </c>
      <c r="E31" s="30" t="s">
        <v>212</v>
      </c>
      <c r="F31" s="30" t="s">
        <v>217</v>
      </c>
      <c r="G31" s="33"/>
      <c r="H31" s="33"/>
      <c r="I31" s="33"/>
      <c r="J31" s="33"/>
      <c r="K31" s="33"/>
    </row>
    <row r="32" spans="1:11" x14ac:dyDescent="0.2">
      <c r="A32" s="37" t="s">
        <v>244</v>
      </c>
      <c r="B32" s="30">
        <v>100</v>
      </c>
      <c r="C32" s="38">
        <v>8.9700000000000006</v>
      </c>
      <c r="D32" s="30" t="s">
        <v>209</v>
      </c>
      <c r="E32" s="30" t="s">
        <v>212</v>
      </c>
      <c r="F32" s="30" t="s">
        <v>217</v>
      </c>
      <c r="G32" s="33"/>
      <c r="H32" s="33"/>
      <c r="I32" s="33"/>
      <c r="J32" s="33"/>
      <c r="K32" s="33"/>
    </row>
    <row r="33" spans="1:11" x14ac:dyDescent="0.2">
      <c r="A33" s="37" t="s">
        <v>245</v>
      </c>
      <c r="B33" s="30">
        <v>100</v>
      </c>
      <c r="C33" s="38">
        <v>16.52</v>
      </c>
      <c r="D33" s="30" t="s">
        <v>209</v>
      </c>
      <c r="E33" s="30" t="s">
        <v>212</v>
      </c>
      <c r="F33" s="30" t="s">
        <v>217</v>
      </c>
      <c r="G33" s="33"/>
      <c r="H33" s="33"/>
      <c r="I33" s="33"/>
      <c r="J33" s="33"/>
      <c r="K33" s="33"/>
    </row>
    <row r="34" spans="1:11" x14ac:dyDescent="0.2">
      <c r="A34" s="37" t="s">
        <v>246</v>
      </c>
      <c r="B34" s="30">
        <v>100</v>
      </c>
      <c r="C34" s="38">
        <v>15.33</v>
      </c>
      <c r="D34" s="30" t="s">
        <v>209</v>
      </c>
      <c r="E34" s="30" t="s">
        <v>212</v>
      </c>
      <c r="F34" s="30" t="s">
        <v>217</v>
      </c>
      <c r="G34" s="33"/>
      <c r="H34" s="33"/>
      <c r="I34" s="33"/>
      <c r="J34" s="33"/>
      <c r="K34" s="33"/>
    </row>
    <row r="35" spans="1:11" x14ac:dyDescent="0.2">
      <c r="A35" s="37" t="s">
        <v>247</v>
      </c>
      <c r="B35" s="30">
        <v>100</v>
      </c>
      <c r="C35" s="38">
        <v>6.77</v>
      </c>
      <c r="D35" s="30" t="s">
        <v>209</v>
      </c>
      <c r="E35" s="30" t="s">
        <v>212</v>
      </c>
      <c r="F35" s="30" t="s">
        <v>217</v>
      </c>
      <c r="G35" s="33"/>
      <c r="H35" s="33"/>
      <c r="I35" s="33"/>
      <c r="J35" s="33"/>
      <c r="K35" s="33"/>
    </row>
    <row r="36" spans="1:11" x14ac:dyDescent="0.2">
      <c r="A36" s="37" t="s">
        <v>248</v>
      </c>
      <c r="B36" s="30">
        <v>100</v>
      </c>
      <c r="C36" s="38">
        <v>18.04</v>
      </c>
      <c r="D36" s="30" t="s">
        <v>209</v>
      </c>
      <c r="E36" s="30" t="s">
        <v>212</v>
      </c>
      <c r="F36" s="30" t="s">
        <v>217</v>
      </c>
      <c r="G36" s="33"/>
      <c r="H36" s="33"/>
      <c r="I36" s="33"/>
      <c r="J36" s="33"/>
      <c r="K36" s="33"/>
    </row>
    <row r="37" spans="1:11" x14ac:dyDescent="0.2">
      <c r="A37" s="37" t="s">
        <v>249</v>
      </c>
      <c r="B37" s="30">
        <v>100</v>
      </c>
      <c r="C37" s="38">
        <v>19.059999999999999</v>
      </c>
      <c r="D37" s="30" t="s">
        <v>209</v>
      </c>
      <c r="E37" s="30" t="s">
        <v>212</v>
      </c>
      <c r="F37" s="30" t="s">
        <v>217</v>
      </c>
      <c r="G37" s="33"/>
      <c r="H37" s="33"/>
      <c r="I37" s="33"/>
      <c r="J37" s="33"/>
      <c r="K37" s="33"/>
    </row>
    <row r="38" spans="1:11" x14ac:dyDescent="0.2">
      <c r="A38" s="37" t="s">
        <v>250</v>
      </c>
      <c r="B38" s="30">
        <v>100</v>
      </c>
      <c r="C38" s="38">
        <v>10.8</v>
      </c>
      <c r="D38" s="30" t="s">
        <v>209</v>
      </c>
      <c r="E38" s="30" t="s">
        <v>212</v>
      </c>
      <c r="F38" s="30" t="s">
        <v>217</v>
      </c>
      <c r="G38" s="33"/>
      <c r="H38" s="33"/>
      <c r="I38" s="33"/>
      <c r="J38" s="33"/>
      <c r="K38" s="33"/>
    </row>
    <row r="39" spans="1:11" x14ac:dyDescent="0.2">
      <c r="A39" s="37" t="s">
        <v>251</v>
      </c>
      <c r="B39" s="30">
        <v>100</v>
      </c>
      <c r="C39" s="38">
        <v>16.02</v>
      </c>
      <c r="D39" s="30" t="s">
        <v>209</v>
      </c>
      <c r="E39" s="30" t="s">
        <v>212</v>
      </c>
      <c r="F39" s="30" t="s">
        <v>217</v>
      </c>
      <c r="G39" s="33"/>
      <c r="H39" s="33"/>
      <c r="I39" s="33"/>
      <c r="J39" s="33"/>
      <c r="K39" s="33"/>
    </row>
    <row r="40" spans="1:11" x14ac:dyDescent="0.2">
      <c r="A40" s="37" t="s">
        <v>252</v>
      </c>
      <c r="B40" s="30">
        <v>100</v>
      </c>
      <c r="C40" s="38">
        <v>25.72</v>
      </c>
      <c r="D40" s="30" t="s">
        <v>209</v>
      </c>
      <c r="E40" s="30" t="s">
        <v>212</v>
      </c>
      <c r="F40" s="30" t="s">
        <v>217</v>
      </c>
      <c r="G40" s="33"/>
      <c r="H40" s="33"/>
      <c r="I40" s="33"/>
      <c r="J40" s="33"/>
      <c r="K40" s="33"/>
    </row>
    <row r="41" spans="1:11" x14ac:dyDescent="0.2">
      <c r="A41" s="37" t="s">
        <v>253</v>
      </c>
      <c r="B41" s="30">
        <v>100</v>
      </c>
      <c r="C41" s="38">
        <v>4.87</v>
      </c>
      <c r="D41" s="30" t="s">
        <v>209</v>
      </c>
      <c r="E41" s="30" t="s">
        <v>212</v>
      </c>
      <c r="F41" s="30" t="s">
        <v>217</v>
      </c>
      <c r="G41" s="33"/>
      <c r="H41" s="33"/>
      <c r="I41" s="33"/>
      <c r="J41" s="33"/>
      <c r="K41" s="33"/>
    </row>
    <row r="42" spans="1:11" x14ac:dyDescent="0.2">
      <c r="A42" s="37" t="s">
        <v>254</v>
      </c>
      <c r="B42" s="30">
        <v>100</v>
      </c>
      <c r="C42" s="38">
        <v>20.18</v>
      </c>
      <c r="D42" s="30" t="s">
        <v>209</v>
      </c>
      <c r="E42" s="30" t="s">
        <v>212</v>
      </c>
      <c r="F42" s="30" t="s">
        <v>217</v>
      </c>
      <c r="G42" s="33"/>
      <c r="H42" s="33"/>
      <c r="I42" s="33"/>
      <c r="J42" s="33"/>
      <c r="K42" s="33"/>
    </row>
    <row r="43" spans="1:11" x14ac:dyDescent="0.2">
      <c r="A43" s="37" t="s">
        <v>255</v>
      </c>
      <c r="B43" s="30">
        <v>100</v>
      </c>
      <c r="C43" s="30">
        <v>4.72</v>
      </c>
      <c r="D43" s="30" t="s">
        <v>209</v>
      </c>
      <c r="E43" s="30" t="s">
        <v>212</v>
      </c>
      <c r="F43" s="30" t="s">
        <v>217</v>
      </c>
      <c r="G43" s="33"/>
      <c r="H43" s="33"/>
      <c r="I43" s="33"/>
      <c r="J43" s="33"/>
      <c r="K43" s="33"/>
    </row>
    <row r="44" spans="1:11" x14ac:dyDescent="0.2">
      <c r="A44" s="37" t="s">
        <v>256</v>
      </c>
      <c r="B44" s="30">
        <v>100</v>
      </c>
      <c r="C44" s="30">
        <v>13.82</v>
      </c>
      <c r="D44" s="30" t="s">
        <v>209</v>
      </c>
      <c r="E44" s="30" t="s">
        <v>212</v>
      </c>
      <c r="F44" s="30" t="s">
        <v>217</v>
      </c>
      <c r="G44" s="33"/>
      <c r="H44" s="33"/>
      <c r="I44" s="33"/>
      <c r="J44" s="33"/>
      <c r="K44" s="33"/>
    </row>
    <row r="45" spans="1:11" x14ac:dyDescent="0.2">
      <c r="A45" s="37" t="s">
        <v>257</v>
      </c>
      <c r="B45" s="30">
        <v>100</v>
      </c>
      <c r="C45" s="30">
        <v>26.63</v>
      </c>
      <c r="D45" s="30" t="s">
        <v>209</v>
      </c>
      <c r="E45" s="30" t="s">
        <v>212</v>
      </c>
      <c r="F45" s="30" t="s">
        <v>217</v>
      </c>
      <c r="G45" s="33"/>
      <c r="H45" s="33"/>
      <c r="I45" s="33"/>
      <c r="J45" s="33"/>
      <c r="K45" s="33"/>
    </row>
    <row r="46" spans="1:11" x14ac:dyDescent="0.2">
      <c r="A46" s="37" t="s">
        <v>258</v>
      </c>
      <c r="B46" s="30">
        <v>100</v>
      </c>
      <c r="C46" s="30">
        <v>9.02</v>
      </c>
      <c r="D46" s="30" t="s">
        <v>209</v>
      </c>
      <c r="E46" s="30" t="s">
        <v>212</v>
      </c>
      <c r="F46" s="30" t="s">
        <v>217</v>
      </c>
      <c r="G46" s="33"/>
      <c r="H46" s="33"/>
      <c r="I46" s="33"/>
      <c r="J46" s="33"/>
      <c r="K46" s="33"/>
    </row>
    <row r="47" spans="1:11" x14ac:dyDescent="0.2">
      <c r="A47" s="37" t="s">
        <v>259</v>
      </c>
      <c r="B47" s="30">
        <v>100</v>
      </c>
      <c r="C47" s="30">
        <v>17.45</v>
      </c>
      <c r="D47" s="30" t="s">
        <v>209</v>
      </c>
      <c r="E47" s="30" t="s">
        <v>212</v>
      </c>
      <c r="F47" s="30" t="s">
        <v>217</v>
      </c>
      <c r="G47" s="33"/>
      <c r="H47" s="33"/>
      <c r="I47" s="33"/>
      <c r="J47" s="33"/>
      <c r="K47" s="33"/>
    </row>
    <row r="48" spans="1:11" x14ac:dyDescent="0.2">
      <c r="A48" s="37" t="s">
        <v>260</v>
      </c>
      <c r="B48" s="30">
        <v>100</v>
      </c>
      <c r="C48" s="30">
        <v>5.58</v>
      </c>
      <c r="D48" s="30" t="s">
        <v>209</v>
      </c>
      <c r="E48" s="30" t="s">
        <v>212</v>
      </c>
      <c r="F48" s="30" t="s">
        <v>217</v>
      </c>
      <c r="G48" s="33"/>
      <c r="H48" s="33"/>
      <c r="I48" s="33"/>
      <c r="J48" s="33"/>
      <c r="K48" s="33"/>
    </row>
    <row r="49" spans="1:8" x14ac:dyDescent="0.2">
      <c r="A49" s="37" t="s">
        <v>261</v>
      </c>
      <c r="B49" s="30">
        <v>100</v>
      </c>
      <c r="C49" s="30">
        <v>2.9</v>
      </c>
      <c r="D49" s="30" t="s">
        <v>209</v>
      </c>
      <c r="E49" s="30" t="s">
        <v>212</v>
      </c>
      <c r="F49" s="30" t="s">
        <v>217</v>
      </c>
      <c r="G49" s="33"/>
      <c r="H49" s="33"/>
    </row>
    <row r="50" spans="1:8" x14ac:dyDescent="0.2">
      <c r="A50" s="37" t="s">
        <v>262</v>
      </c>
      <c r="B50" s="30">
        <v>100</v>
      </c>
      <c r="C50" s="30">
        <v>33.35</v>
      </c>
      <c r="D50" s="30" t="s">
        <v>209</v>
      </c>
      <c r="E50" s="30" t="s">
        <v>212</v>
      </c>
      <c r="F50" s="30" t="s">
        <v>217</v>
      </c>
      <c r="G50" s="33"/>
      <c r="H50" s="33"/>
    </row>
    <row r="51" spans="1:8" x14ac:dyDescent="0.2">
      <c r="A51" s="37" t="s">
        <v>263</v>
      </c>
      <c r="B51" s="30">
        <v>100</v>
      </c>
      <c r="C51" s="30">
        <v>23.31</v>
      </c>
      <c r="D51" s="30" t="s">
        <v>209</v>
      </c>
      <c r="E51" s="30" t="s">
        <v>212</v>
      </c>
      <c r="F51" s="30" t="s">
        <v>217</v>
      </c>
      <c r="G51" s="33"/>
      <c r="H51" s="33"/>
    </row>
    <row r="52" spans="1:8" x14ac:dyDescent="0.2">
      <c r="A52" s="37" t="s">
        <v>264</v>
      </c>
      <c r="B52" s="30">
        <v>100</v>
      </c>
      <c r="C52" s="30">
        <v>4.1100000000000003</v>
      </c>
      <c r="D52" s="30" t="s">
        <v>209</v>
      </c>
      <c r="E52" s="30" t="s">
        <v>212</v>
      </c>
      <c r="F52" s="30" t="s">
        <v>217</v>
      </c>
      <c r="G52" s="33"/>
      <c r="H52" s="33"/>
    </row>
    <row r="53" spans="1:8" x14ac:dyDescent="0.2">
      <c r="A53" s="37" t="s">
        <v>265</v>
      </c>
      <c r="B53" s="30">
        <v>100</v>
      </c>
      <c r="C53" s="30">
        <v>17.04</v>
      </c>
      <c r="D53" s="30" t="s">
        <v>209</v>
      </c>
      <c r="E53" s="30" t="s">
        <v>212</v>
      </c>
      <c r="F53" s="30" t="s">
        <v>217</v>
      </c>
      <c r="G53" s="33"/>
      <c r="H53" s="33"/>
    </row>
    <row r="54" spans="1:8" x14ac:dyDescent="0.2">
      <c r="A54" s="37" t="s">
        <v>266</v>
      </c>
      <c r="B54" s="30">
        <v>100</v>
      </c>
      <c r="C54" s="30">
        <v>4.96</v>
      </c>
      <c r="D54" s="30" t="s">
        <v>209</v>
      </c>
      <c r="E54" s="30" t="s">
        <v>212</v>
      </c>
      <c r="F54" s="30" t="s">
        <v>217</v>
      </c>
      <c r="G54" s="33"/>
      <c r="H54" s="33"/>
    </row>
    <row r="55" spans="1:8" x14ac:dyDescent="0.2">
      <c r="A55" s="37" t="s">
        <v>267</v>
      </c>
      <c r="B55" s="30">
        <v>100</v>
      </c>
      <c r="C55" s="30">
        <v>50.7</v>
      </c>
      <c r="D55" s="30" t="s">
        <v>209</v>
      </c>
      <c r="E55" s="30" t="s">
        <v>212</v>
      </c>
      <c r="F55" s="30" t="s">
        <v>217</v>
      </c>
      <c r="G55" s="33"/>
      <c r="H55" s="33"/>
    </row>
    <row r="56" spans="1:8" x14ac:dyDescent="0.2">
      <c r="A56" s="37" t="s">
        <v>268</v>
      </c>
      <c r="B56" s="30">
        <v>100</v>
      </c>
      <c r="C56" s="30">
        <v>21.99</v>
      </c>
      <c r="D56" s="30" t="s">
        <v>209</v>
      </c>
      <c r="E56" s="30" t="s">
        <v>212</v>
      </c>
      <c r="F56" s="30" t="s">
        <v>217</v>
      </c>
      <c r="G56" s="33"/>
      <c r="H56" s="33"/>
    </row>
    <row r="57" spans="1:8" x14ac:dyDescent="0.2">
      <c r="A57" s="37" t="s">
        <v>269</v>
      </c>
      <c r="B57" s="30">
        <v>100</v>
      </c>
      <c r="C57" s="30">
        <v>47.77</v>
      </c>
      <c r="D57" s="30" t="s">
        <v>209</v>
      </c>
      <c r="E57" s="30" t="s">
        <v>212</v>
      </c>
      <c r="F57" s="30" t="s">
        <v>217</v>
      </c>
      <c r="G57" s="33"/>
      <c r="H57" s="33"/>
    </row>
    <row r="58" spans="1:8" x14ac:dyDescent="0.2">
      <c r="A58" s="37" t="s">
        <v>270</v>
      </c>
      <c r="B58" s="30">
        <v>100</v>
      </c>
      <c r="C58" s="30">
        <v>13.31</v>
      </c>
      <c r="D58" s="30" t="s">
        <v>209</v>
      </c>
      <c r="E58" s="30" t="s">
        <v>212</v>
      </c>
      <c r="F58" s="30" t="s">
        <v>217</v>
      </c>
      <c r="G58" s="33"/>
      <c r="H58" s="33"/>
    </row>
    <row r="59" spans="1:8" x14ac:dyDescent="0.2">
      <c r="A59" s="37" t="s">
        <v>271</v>
      </c>
      <c r="B59" s="30">
        <v>100</v>
      </c>
      <c r="C59" s="30">
        <v>35.67</v>
      </c>
      <c r="D59" s="30" t="s">
        <v>209</v>
      </c>
      <c r="E59" s="30" t="s">
        <v>212</v>
      </c>
      <c r="F59" s="30" t="s">
        <v>217</v>
      </c>
      <c r="G59" s="33"/>
      <c r="H59" s="33"/>
    </row>
    <row r="60" spans="1:8" x14ac:dyDescent="0.2">
      <c r="A60" s="37" t="s">
        <v>272</v>
      </c>
      <c r="B60" s="30">
        <v>100</v>
      </c>
      <c r="C60" s="30">
        <v>32.950000000000003</v>
      </c>
      <c r="D60" s="30" t="s">
        <v>209</v>
      </c>
      <c r="E60" s="30" t="s">
        <v>212</v>
      </c>
      <c r="F60" s="30" t="s">
        <v>217</v>
      </c>
      <c r="G60" s="33"/>
      <c r="H60" s="33"/>
    </row>
    <row r="61" spans="1:8" x14ac:dyDescent="0.2">
      <c r="A61" s="37" t="s">
        <v>273</v>
      </c>
      <c r="B61" s="30">
        <v>100</v>
      </c>
      <c r="C61" s="30">
        <v>79.03</v>
      </c>
      <c r="D61" s="30" t="s">
        <v>209</v>
      </c>
      <c r="E61" s="30" t="s">
        <v>212</v>
      </c>
      <c r="F61" s="30" t="s">
        <v>217</v>
      </c>
      <c r="G61" s="33"/>
      <c r="H61" s="33"/>
    </row>
    <row r="62" spans="1:8" x14ac:dyDescent="0.2">
      <c r="A62" s="37" t="s">
        <v>274</v>
      </c>
      <c r="B62" s="30">
        <v>100</v>
      </c>
      <c r="C62" s="30">
        <v>11.27</v>
      </c>
      <c r="D62" s="30" t="s">
        <v>209</v>
      </c>
      <c r="E62" s="30" t="s">
        <v>212</v>
      </c>
      <c r="F62" s="30" t="s">
        <v>217</v>
      </c>
      <c r="G62" s="33"/>
      <c r="H62" s="33"/>
    </row>
    <row r="63" spans="1:8" x14ac:dyDescent="0.2">
      <c r="A63" s="37" t="s">
        <v>275</v>
      </c>
      <c r="B63" s="30">
        <v>100</v>
      </c>
      <c r="C63" s="30">
        <v>33.409999999999997</v>
      </c>
      <c r="D63" s="30" t="s">
        <v>209</v>
      </c>
      <c r="E63" s="30" t="s">
        <v>212</v>
      </c>
      <c r="F63" s="30" t="s">
        <v>217</v>
      </c>
      <c r="G63" s="33"/>
      <c r="H63" s="33"/>
    </row>
    <row r="64" spans="1:8" x14ac:dyDescent="0.2">
      <c r="A64" s="37" t="s">
        <v>276</v>
      </c>
      <c r="B64" s="30">
        <v>100</v>
      </c>
      <c r="C64" s="30">
        <v>2.5</v>
      </c>
      <c r="D64" s="30" t="s">
        <v>209</v>
      </c>
      <c r="E64" s="30" t="s">
        <v>212</v>
      </c>
      <c r="F64" s="30" t="s">
        <v>217</v>
      </c>
      <c r="G64" s="33"/>
      <c r="H64" s="33"/>
    </row>
    <row r="65" spans="1:8" x14ac:dyDescent="0.2">
      <c r="A65" s="37" t="s">
        <v>277</v>
      </c>
      <c r="B65" s="30">
        <v>100</v>
      </c>
      <c r="C65" s="30">
        <v>43.87</v>
      </c>
      <c r="D65" s="30" t="s">
        <v>209</v>
      </c>
      <c r="E65" s="30" t="s">
        <v>212</v>
      </c>
      <c r="F65" s="30" t="s">
        <v>217</v>
      </c>
      <c r="G65" s="33"/>
      <c r="H65" s="33"/>
    </row>
    <row r="66" spans="1:8" x14ac:dyDescent="0.2">
      <c r="A66" s="37" t="s">
        <v>278</v>
      </c>
      <c r="B66" s="30">
        <v>100</v>
      </c>
      <c r="C66" s="30">
        <v>18.29</v>
      </c>
      <c r="D66" s="30" t="s">
        <v>209</v>
      </c>
      <c r="E66" s="30" t="s">
        <v>212</v>
      </c>
      <c r="F66" s="30" t="s">
        <v>217</v>
      </c>
      <c r="G66" s="33"/>
      <c r="H66" s="33"/>
    </row>
    <row r="67" spans="1:8" x14ac:dyDescent="0.2">
      <c r="A67" s="37" t="s">
        <v>279</v>
      </c>
      <c r="B67" s="30">
        <v>100</v>
      </c>
      <c r="C67" s="30">
        <v>5.58</v>
      </c>
      <c r="D67" s="30" t="s">
        <v>209</v>
      </c>
      <c r="E67" s="30" t="s">
        <v>212</v>
      </c>
      <c r="F67" s="30" t="s">
        <v>217</v>
      </c>
      <c r="G67" s="33"/>
      <c r="H67" s="33"/>
    </row>
    <row r="68" spans="1:8" x14ac:dyDescent="0.2">
      <c r="A68" s="37" t="s">
        <v>280</v>
      </c>
      <c r="B68" s="30">
        <v>100</v>
      </c>
      <c r="C68" s="30">
        <v>70.87</v>
      </c>
      <c r="D68" s="30" t="s">
        <v>209</v>
      </c>
      <c r="E68" s="30" t="s">
        <v>212</v>
      </c>
      <c r="F68" s="30" t="s">
        <v>217</v>
      </c>
      <c r="G68" s="33"/>
      <c r="H68" s="33"/>
    </row>
    <row r="69" spans="1:8" x14ac:dyDescent="0.2">
      <c r="A69" s="37" t="s">
        <v>281</v>
      </c>
      <c r="B69" s="30">
        <v>100</v>
      </c>
      <c r="C69" s="30">
        <v>51.47</v>
      </c>
      <c r="D69" s="30" t="s">
        <v>209</v>
      </c>
      <c r="E69" s="30" t="s">
        <v>212</v>
      </c>
      <c r="F69" s="30" t="s">
        <v>217</v>
      </c>
      <c r="G69" s="33"/>
      <c r="H69" s="33"/>
    </row>
    <row r="70" spans="1:8" x14ac:dyDescent="0.2">
      <c r="A70" s="37" t="s">
        <v>282</v>
      </c>
      <c r="B70" s="30">
        <v>100</v>
      </c>
      <c r="C70" s="30">
        <v>49.84</v>
      </c>
      <c r="D70" s="30" t="s">
        <v>209</v>
      </c>
      <c r="E70" s="30" t="s">
        <v>212</v>
      </c>
      <c r="F70" s="30" t="s">
        <v>217</v>
      </c>
      <c r="G70" s="33"/>
      <c r="H70" s="33"/>
    </row>
    <row r="71" spans="1:8" x14ac:dyDescent="0.2">
      <c r="A71" s="37" t="s">
        <v>284</v>
      </c>
      <c r="B71" s="30">
        <v>100</v>
      </c>
      <c r="C71" s="30">
        <v>55.89</v>
      </c>
      <c r="D71" s="30" t="s">
        <v>209</v>
      </c>
      <c r="E71" s="30" t="s">
        <v>283</v>
      </c>
      <c r="F71" s="30" t="s">
        <v>217</v>
      </c>
      <c r="G71" s="33"/>
      <c r="H71" s="33"/>
    </row>
    <row r="72" spans="1:8" x14ac:dyDescent="0.2">
      <c r="A72" s="37" t="s">
        <v>285</v>
      </c>
      <c r="B72" s="30">
        <v>100</v>
      </c>
      <c r="C72" s="30">
        <v>2.17</v>
      </c>
      <c r="D72" s="30" t="s">
        <v>209</v>
      </c>
      <c r="E72" s="30" t="s">
        <v>212</v>
      </c>
      <c r="F72" s="30" t="s">
        <v>217</v>
      </c>
      <c r="G72" s="33"/>
      <c r="H72" s="33"/>
    </row>
    <row r="73" spans="1:8" x14ac:dyDescent="0.2">
      <c r="A73" s="37" t="s">
        <v>286</v>
      </c>
      <c r="B73" s="30">
        <v>150</v>
      </c>
      <c r="C73" s="30">
        <v>27.62</v>
      </c>
      <c r="D73" s="30" t="s">
        <v>209</v>
      </c>
      <c r="E73" s="30" t="s">
        <v>283</v>
      </c>
      <c r="F73" s="30" t="s">
        <v>217</v>
      </c>
      <c r="G73" s="33"/>
      <c r="H73" s="33"/>
    </row>
    <row r="74" spans="1:8" x14ac:dyDescent="0.2">
      <c r="A74" s="37" t="s">
        <v>287</v>
      </c>
      <c r="B74" s="30">
        <v>150</v>
      </c>
      <c r="C74" s="30">
        <v>51.92</v>
      </c>
      <c r="D74" s="30" t="s">
        <v>209</v>
      </c>
      <c r="E74" s="30" t="s">
        <v>283</v>
      </c>
      <c r="F74" s="30" t="s">
        <v>217</v>
      </c>
      <c r="G74" s="33"/>
      <c r="H74" s="33"/>
    </row>
    <row r="75" spans="1:8" x14ac:dyDescent="0.2">
      <c r="A75" s="37" t="s">
        <v>288</v>
      </c>
      <c r="B75" s="30">
        <v>110</v>
      </c>
      <c r="C75" s="30">
        <v>118.26</v>
      </c>
      <c r="D75" s="30" t="s">
        <v>98</v>
      </c>
      <c r="E75" s="30" t="s">
        <v>283</v>
      </c>
      <c r="F75" s="30" t="s">
        <v>217</v>
      </c>
      <c r="G75" s="33"/>
      <c r="H75" s="33"/>
    </row>
    <row r="76" spans="1:8" x14ac:dyDescent="0.2">
      <c r="A76" s="37" t="s">
        <v>289</v>
      </c>
      <c r="B76" s="30">
        <v>700</v>
      </c>
      <c r="C76" s="30">
        <v>4.93</v>
      </c>
      <c r="D76" s="30" t="s">
        <v>97</v>
      </c>
      <c r="E76" s="30" t="s">
        <v>212</v>
      </c>
      <c r="F76" s="30" t="s">
        <v>217</v>
      </c>
      <c r="G76" s="33"/>
      <c r="H76" s="33"/>
    </row>
    <row r="77" spans="1:8" x14ac:dyDescent="0.2">
      <c r="A77" s="37" t="s">
        <v>290</v>
      </c>
      <c r="B77" s="30">
        <v>700</v>
      </c>
      <c r="C77" s="30">
        <v>77.510000000000005</v>
      </c>
      <c r="D77" s="30" t="s">
        <v>97</v>
      </c>
      <c r="E77" s="30" t="s">
        <v>283</v>
      </c>
      <c r="F77" s="30" t="s">
        <v>217</v>
      </c>
      <c r="G77" s="33"/>
      <c r="H77" s="33"/>
    </row>
    <row r="78" spans="1:8" x14ac:dyDescent="0.2">
      <c r="A78" s="37" t="s">
        <v>291</v>
      </c>
      <c r="B78" s="30">
        <v>700</v>
      </c>
      <c r="C78" s="30">
        <v>184.97</v>
      </c>
      <c r="D78" s="30" t="s">
        <v>97</v>
      </c>
      <c r="E78" s="30" t="s">
        <v>292</v>
      </c>
      <c r="F78" s="30" t="s">
        <v>217</v>
      </c>
      <c r="G78" s="33"/>
      <c r="H78" s="33"/>
    </row>
    <row r="79" spans="1:8" x14ac:dyDescent="0.2">
      <c r="A79" s="37" t="s">
        <v>293</v>
      </c>
      <c r="B79" s="30">
        <v>600</v>
      </c>
      <c r="C79" s="30">
        <v>4.45</v>
      </c>
      <c r="D79" s="30" t="s">
        <v>97</v>
      </c>
      <c r="E79" s="30" t="s">
        <v>292</v>
      </c>
      <c r="F79" s="30" t="s">
        <v>217</v>
      </c>
      <c r="G79" s="33"/>
      <c r="H79" s="33"/>
    </row>
    <row r="80" spans="1:8" x14ac:dyDescent="0.2">
      <c r="A80" s="35" t="s">
        <v>294</v>
      </c>
      <c r="B80" s="33"/>
      <c r="C80" s="34">
        <f>SUM(C3:C79)</f>
        <v>2069.6499999999996</v>
      </c>
      <c r="D80" s="33"/>
      <c r="E80" s="33"/>
      <c r="F80" s="33"/>
      <c r="G80" s="33"/>
      <c r="H80" s="33"/>
    </row>
    <row r="81" spans="1:8" x14ac:dyDescent="0.2">
      <c r="A81" s="35"/>
      <c r="B81" s="33"/>
      <c r="C81" s="33"/>
      <c r="D81" s="33"/>
      <c r="E81" s="33"/>
      <c r="F81" s="33"/>
      <c r="G81" s="33"/>
      <c r="H81" s="33"/>
    </row>
    <row r="82" spans="1:8" x14ac:dyDescent="0.2">
      <c r="A82" s="35"/>
      <c r="B82" s="33"/>
      <c r="C82" s="33"/>
      <c r="D82" s="33"/>
      <c r="E82" s="33"/>
      <c r="F82" s="33"/>
      <c r="G82" s="33"/>
      <c r="H82" s="33"/>
    </row>
    <row r="83" spans="1:8" x14ac:dyDescent="0.2">
      <c r="A83" s="35"/>
      <c r="B83" s="33"/>
      <c r="C83" s="33"/>
      <c r="D83" s="33"/>
      <c r="E83" s="33"/>
      <c r="F83" s="33"/>
      <c r="G83" s="33"/>
      <c r="H83" s="33"/>
    </row>
    <row r="84" spans="1:8" x14ac:dyDescent="0.2">
      <c r="A84" s="35"/>
      <c r="B84" s="33"/>
      <c r="C84" s="33"/>
      <c r="D84" s="33"/>
      <c r="E84" s="33"/>
      <c r="F84" s="33"/>
      <c r="G84" s="33"/>
      <c r="H84" s="33"/>
    </row>
    <row r="85" spans="1:8" x14ac:dyDescent="0.2">
      <c r="A85" s="35"/>
      <c r="B85" s="33"/>
      <c r="C85" s="33"/>
      <c r="D85" s="33"/>
      <c r="E85" s="33"/>
      <c r="F85" s="33"/>
      <c r="G85" s="33"/>
      <c r="H85" s="33"/>
    </row>
    <row r="86" spans="1:8" x14ac:dyDescent="0.2">
      <c r="A86" s="35"/>
      <c r="B86" s="33"/>
      <c r="C86" s="33"/>
      <c r="D86" s="33"/>
      <c r="E86" s="33"/>
      <c r="F86" s="33"/>
      <c r="G86" s="33"/>
      <c r="H86" s="33"/>
    </row>
    <row r="87" spans="1:8" x14ac:dyDescent="0.2">
      <c r="A87" s="35"/>
      <c r="B87" s="33"/>
      <c r="C87" s="33"/>
      <c r="D87" s="33"/>
      <c r="E87" s="33"/>
      <c r="F87" s="33"/>
      <c r="G87" s="33"/>
      <c r="H87" s="33"/>
    </row>
    <row r="88" spans="1:8" x14ac:dyDescent="0.2">
      <c r="A88" s="35"/>
      <c r="B88" s="33"/>
      <c r="C88" s="33"/>
      <c r="D88" s="33"/>
      <c r="E88" s="33"/>
      <c r="F88" s="33"/>
      <c r="G88" s="33"/>
      <c r="H88" s="33"/>
    </row>
    <row r="89" spans="1:8" x14ac:dyDescent="0.2">
      <c r="A89" s="35"/>
      <c r="B89" s="33"/>
      <c r="C89" s="33"/>
      <c r="D89" s="33"/>
      <c r="E89" s="33"/>
      <c r="F89" s="33"/>
      <c r="G89" s="33"/>
      <c r="H89" s="33"/>
    </row>
    <row r="90" spans="1:8" x14ac:dyDescent="0.2">
      <c r="A90" s="35"/>
      <c r="B90" s="33"/>
      <c r="C90" s="33"/>
      <c r="D90" s="33"/>
      <c r="E90" s="33"/>
      <c r="F90" s="33"/>
      <c r="G90" s="33"/>
      <c r="H90" s="33"/>
    </row>
    <row r="91" spans="1:8" x14ac:dyDescent="0.2">
      <c r="A91" s="35"/>
      <c r="B91" s="33"/>
      <c r="C91" s="33"/>
      <c r="D91" s="33"/>
      <c r="E91" s="33"/>
      <c r="F91" s="33"/>
      <c r="G91" s="33"/>
      <c r="H91" s="33"/>
    </row>
    <row r="92" spans="1:8" x14ac:dyDescent="0.2">
      <c r="A92" s="35"/>
      <c r="B92" s="33"/>
      <c r="C92" s="33"/>
      <c r="D92" s="33"/>
      <c r="E92" s="33"/>
      <c r="F92" s="33"/>
      <c r="G92" s="33"/>
      <c r="H92" s="33"/>
    </row>
    <row r="93" spans="1:8" x14ac:dyDescent="0.2">
      <c r="A93" s="35"/>
      <c r="B93" s="33"/>
      <c r="C93" s="33"/>
      <c r="D93" s="33"/>
      <c r="E93" s="33"/>
      <c r="F93" s="33"/>
      <c r="G93" s="33"/>
      <c r="H93" s="33"/>
    </row>
    <row r="94" spans="1:8" x14ac:dyDescent="0.2">
      <c r="A94" s="35"/>
      <c r="B94" s="33"/>
      <c r="C94" s="33"/>
      <c r="D94" s="33"/>
      <c r="E94" s="33"/>
      <c r="F94" s="33"/>
      <c r="G94" s="33"/>
      <c r="H94" s="33"/>
    </row>
    <row r="95" spans="1:8" x14ac:dyDescent="0.2">
      <c r="A95" s="35"/>
      <c r="B95" s="33"/>
      <c r="C95" s="33"/>
      <c r="D95" s="33"/>
      <c r="E95" s="33"/>
      <c r="F95" s="33"/>
      <c r="G95" s="33"/>
      <c r="H95" s="33"/>
    </row>
    <row r="96" spans="1:8" x14ac:dyDescent="0.2">
      <c r="A96" s="35"/>
      <c r="B96" s="33"/>
      <c r="C96" s="33"/>
      <c r="D96" s="33"/>
      <c r="E96" s="33"/>
      <c r="F96" s="33"/>
      <c r="G96" s="33"/>
      <c r="H96" s="33"/>
    </row>
    <row r="97" spans="1:8" x14ac:dyDescent="0.2">
      <c r="A97" s="35"/>
      <c r="B97" s="33"/>
      <c r="C97" s="33"/>
      <c r="D97" s="33"/>
      <c r="E97" s="33"/>
      <c r="F97" s="33"/>
      <c r="G97" s="33"/>
      <c r="H97" s="33"/>
    </row>
    <row r="98" spans="1:8" x14ac:dyDescent="0.2">
      <c r="A98" s="35"/>
      <c r="B98" s="33"/>
      <c r="C98" s="33"/>
      <c r="D98" s="33"/>
      <c r="E98" s="33"/>
      <c r="F98" s="33"/>
      <c r="G98" s="33"/>
      <c r="H98" s="33"/>
    </row>
    <row r="99" spans="1:8" x14ac:dyDescent="0.2">
      <c r="A99" s="35"/>
      <c r="B99" s="33"/>
      <c r="C99" s="33"/>
      <c r="D99" s="33"/>
      <c r="E99" s="33"/>
      <c r="F99" s="33"/>
      <c r="G99" s="33"/>
      <c r="H99" s="33"/>
    </row>
    <row r="100" spans="1:8" x14ac:dyDescent="0.2">
      <c r="A100" s="35"/>
      <c r="B100" s="33"/>
      <c r="C100" s="33"/>
      <c r="D100" s="33"/>
      <c r="E100" s="33"/>
      <c r="F100" s="33"/>
      <c r="G100" s="33"/>
      <c r="H100" s="33"/>
    </row>
    <row r="101" spans="1:8" x14ac:dyDescent="0.2">
      <c r="A101" s="35"/>
      <c r="B101" s="33"/>
      <c r="C101" s="33"/>
      <c r="D101" s="33"/>
      <c r="E101" s="33"/>
      <c r="F101" s="33"/>
      <c r="G101" s="33"/>
      <c r="H101" s="33"/>
    </row>
    <row r="102" spans="1:8" x14ac:dyDescent="0.2">
      <c r="A102" s="35"/>
      <c r="B102" s="33"/>
      <c r="C102" s="33"/>
      <c r="D102" s="33"/>
      <c r="E102" s="33"/>
      <c r="F102" s="33"/>
      <c r="G102" s="33"/>
      <c r="H102" s="33"/>
    </row>
    <row r="103" spans="1:8" x14ac:dyDescent="0.2">
      <c r="A103" s="35"/>
      <c r="B103" s="33"/>
      <c r="C103" s="33"/>
      <c r="D103" s="33"/>
      <c r="E103" s="33"/>
      <c r="F103" s="33"/>
      <c r="G103" s="33"/>
      <c r="H103" s="33"/>
    </row>
    <row r="104" spans="1:8" x14ac:dyDescent="0.2">
      <c r="A104" s="35"/>
      <c r="B104" s="33"/>
      <c r="C104" s="33"/>
      <c r="D104" s="33"/>
      <c r="E104" s="33"/>
      <c r="F104" s="33"/>
      <c r="G104" s="33"/>
      <c r="H104" s="33"/>
    </row>
    <row r="105" spans="1:8" x14ac:dyDescent="0.2">
      <c r="A105" s="35"/>
      <c r="B105" s="33"/>
      <c r="C105" s="33"/>
      <c r="D105" s="33"/>
      <c r="E105" s="33"/>
      <c r="F105" s="33"/>
      <c r="G105" s="33"/>
      <c r="H105" s="33"/>
    </row>
    <row r="106" spans="1:8" x14ac:dyDescent="0.2">
      <c r="A106" s="35"/>
      <c r="B106" s="33"/>
      <c r="C106" s="33"/>
      <c r="D106" s="33"/>
      <c r="E106" s="33"/>
      <c r="F106" s="33"/>
      <c r="G106" s="33"/>
      <c r="H106" s="33"/>
    </row>
    <row r="107" spans="1:8" x14ac:dyDescent="0.2">
      <c r="A107" s="35"/>
      <c r="B107" s="33"/>
      <c r="C107" s="33"/>
      <c r="D107" s="33"/>
      <c r="E107" s="33"/>
      <c r="F107" s="33"/>
      <c r="G107" s="33"/>
      <c r="H107" s="33"/>
    </row>
    <row r="108" spans="1:8" x14ac:dyDescent="0.2">
      <c r="A108" s="35"/>
      <c r="B108" s="33"/>
      <c r="C108" s="33"/>
      <c r="D108" s="33"/>
      <c r="E108" s="33"/>
      <c r="F108" s="33"/>
      <c r="G108" s="33"/>
      <c r="H108" s="33"/>
    </row>
    <row r="109" spans="1:8" x14ac:dyDescent="0.2">
      <c r="A109" s="35"/>
      <c r="B109" s="33"/>
      <c r="C109" s="33"/>
      <c r="D109" s="33"/>
      <c r="E109" s="33"/>
      <c r="F109" s="33"/>
      <c r="G109" s="33"/>
      <c r="H109" s="33"/>
    </row>
    <row r="110" spans="1:8" x14ac:dyDescent="0.2">
      <c r="A110" s="35"/>
      <c r="B110" s="33"/>
      <c r="C110" s="33"/>
      <c r="D110" s="33"/>
      <c r="E110" s="33"/>
      <c r="F110" s="33"/>
      <c r="G110" s="33"/>
      <c r="H110" s="33"/>
    </row>
    <row r="111" spans="1:8" x14ac:dyDescent="0.2">
      <c r="A111" s="35"/>
      <c r="B111" s="33"/>
      <c r="C111" s="33"/>
      <c r="D111" s="33"/>
      <c r="E111" s="33"/>
      <c r="F111" s="33"/>
      <c r="G111" s="33"/>
      <c r="H111" s="33"/>
    </row>
    <row r="112" spans="1:8" x14ac:dyDescent="0.2">
      <c r="A112" s="35"/>
      <c r="B112" s="33"/>
      <c r="C112" s="33"/>
      <c r="D112" s="33"/>
      <c r="E112" s="33"/>
      <c r="F112" s="33"/>
      <c r="G112" s="33"/>
      <c r="H112" s="33"/>
    </row>
    <row r="113" spans="1:8" x14ac:dyDescent="0.2">
      <c r="A113" s="35"/>
      <c r="B113" s="33"/>
      <c r="C113" s="33"/>
      <c r="D113" s="33"/>
      <c r="E113" s="33"/>
      <c r="F113" s="33"/>
      <c r="G113" s="33"/>
      <c r="H113" s="33"/>
    </row>
    <row r="114" spans="1:8" x14ac:dyDescent="0.2">
      <c r="A114" s="35"/>
      <c r="B114" s="33"/>
      <c r="C114" s="33"/>
      <c r="D114" s="33"/>
      <c r="E114" s="33"/>
      <c r="F114" s="33"/>
      <c r="G114" s="33"/>
      <c r="H114" s="33"/>
    </row>
    <row r="115" spans="1:8" x14ac:dyDescent="0.2">
      <c r="A115" s="35"/>
      <c r="B115" s="33"/>
      <c r="C115" s="33"/>
      <c r="D115" s="33"/>
      <c r="E115" s="33"/>
      <c r="F115" s="33"/>
      <c r="G115" s="33"/>
      <c r="H115" s="33"/>
    </row>
    <row r="116" spans="1:8" x14ac:dyDescent="0.2">
      <c r="A116" s="35"/>
      <c r="B116" s="33"/>
      <c r="C116" s="33"/>
      <c r="D116" s="33"/>
      <c r="E116" s="33"/>
      <c r="F116" s="33"/>
      <c r="G116" s="33"/>
      <c r="H116" s="33"/>
    </row>
    <row r="117" spans="1:8" x14ac:dyDescent="0.2">
      <c r="A117" s="35"/>
      <c r="B117" s="33"/>
      <c r="C117" s="33"/>
      <c r="D117" s="33"/>
      <c r="E117" s="33"/>
      <c r="F117" s="33"/>
      <c r="G117" s="33"/>
      <c r="H117" s="33"/>
    </row>
    <row r="118" spans="1:8" x14ac:dyDescent="0.2">
      <c r="A118" s="35"/>
      <c r="B118" s="33"/>
      <c r="C118" s="33"/>
      <c r="D118" s="33"/>
      <c r="E118" s="33"/>
      <c r="F118" s="33"/>
      <c r="G118" s="33"/>
      <c r="H118" s="33"/>
    </row>
    <row r="119" spans="1:8" x14ac:dyDescent="0.2">
      <c r="A119" s="35"/>
      <c r="B119" s="33"/>
      <c r="C119" s="33"/>
      <c r="D119" s="33"/>
      <c r="E119" s="33"/>
      <c r="F119" s="33"/>
      <c r="G119" s="33"/>
      <c r="H119" s="33"/>
    </row>
    <row r="120" spans="1:8" x14ac:dyDescent="0.2">
      <c r="A120" s="35"/>
      <c r="B120" s="33"/>
      <c r="C120" s="33"/>
      <c r="D120" s="33"/>
      <c r="E120" s="33"/>
      <c r="F120" s="33"/>
      <c r="G120" s="33"/>
      <c r="H120" s="33"/>
    </row>
    <row r="121" spans="1:8" x14ac:dyDescent="0.2">
      <c r="A121" s="35"/>
      <c r="B121" s="33"/>
      <c r="C121" s="33"/>
      <c r="D121" s="33"/>
      <c r="E121" s="33"/>
      <c r="F121" s="33"/>
      <c r="G121" s="33"/>
      <c r="H121" s="33"/>
    </row>
    <row r="122" spans="1:8" x14ac:dyDescent="0.2">
      <c r="A122" s="35"/>
      <c r="B122" s="33"/>
      <c r="C122" s="33"/>
      <c r="D122" s="33"/>
      <c r="E122" s="33"/>
      <c r="F122" s="33"/>
      <c r="G122" s="33"/>
      <c r="H122" s="33"/>
    </row>
    <row r="123" spans="1:8" x14ac:dyDescent="0.2">
      <c r="A123" s="35"/>
      <c r="B123" s="33"/>
      <c r="C123" s="33"/>
      <c r="D123" s="33"/>
      <c r="E123" s="33"/>
      <c r="F123" s="33"/>
      <c r="G123" s="33"/>
      <c r="H123" s="33"/>
    </row>
    <row r="124" spans="1:8" x14ac:dyDescent="0.2">
      <c r="A124" s="35"/>
      <c r="B124" s="33"/>
      <c r="C124" s="33"/>
      <c r="D124" s="33"/>
      <c r="E124" s="33"/>
      <c r="F124" s="33"/>
      <c r="G124" s="33"/>
      <c r="H124" s="33"/>
    </row>
    <row r="125" spans="1:8" x14ac:dyDescent="0.2">
      <c r="A125" s="35"/>
      <c r="B125" s="33"/>
      <c r="C125" s="33"/>
      <c r="D125" s="33"/>
      <c r="E125" s="33"/>
      <c r="F125" s="33"/>
      <c r="G125" s="33"/>
      <c r="H125" s="33"/>
    </row>
    <row r="126" spans="1:8" x14ac:dyDescent="0.2">
      <c r="A126" s="35"/>
      <c r="B126" s="33"/>
      <c r="C126" s="33"/>
      <c r="D126" s="33"/>
      <c r="E126" s="33"/>
      <c r="F126" s="33"/>
      <c r="G126" s="33"/>
      <c r="H126" s="33"/>
    </row>
    <row r="127" spans="1:8" x14ac:dyDescent="0.2">
      <c r="A127" s="35"/>
      <c r="B127" s="33"/>
      <c r="C127" s="33"/>
      <c r="D127" s="33"/>
      <c r="E127" s="33"/>
      <c r="F127" s="33"/>
      <c r="G127" s="33"/>
      <c r="H127" s="33"/>
    </row>
    <row r="128" spans="1:8" x14ac:dyDescent="0.2">
      <c r="A128" s="35"/>
      <c r="B128" s="33"/>
      <c r="C128" s="33"/>
      <c r="D128" s="33"/>
      <c r="E128" s="33"/>
      <c r="F128" s="33"/>
      <c r="G128" s="33"/>
      <c r="H128" s="33"/>
    </row>
    <row r="129" spans="1:8" x14ac:dyDescent="0.2">
      <c r="A129" s="35"/>
      <c r="B129" s="33"/>
      <c r="C129" s="33"/>
      <c r="D129" s="33"/>
      <c r="E129" s="33"/>
      <c r="F129" s="33"/>
      <c r="G129" s="33"/>
      <c r="H129" s="33"/>
    </row>
    <row r="130" spans="1:8" x14ac:dyDescent="0.2">
      <c r="A130" s="35"/>
      <c r="B130" s="33"/>
      <c r="C130" s="33"/>
      <c r="D130" s="33"/>
      <c r="E130" s="33"/>
      <c r="F130" s="33"/>
      <c r="G130" s="33"/>
      <c r="H130" s="33"/>
    </row>
    <row r="131" spans="1:8" x14ac:dyDescent="0.2">
      <c r="A131" s="35"/>
      <c r="B131" s="33"/>
      <c r="C131" s="33"/>
      <c r="D131" s="33"/>
      <c r="E131" s="33"/>
      <c r="F131" s="33"/>
      <c r="G131" s="33"/>
      <c r="H131" s="33"/>
    </row>
    <row r="132" spans="1:8" x14ac:dyDescent="0.2">
      <c r="A132" s="35"/>
      <c r="B132" s="33"/>
      <c r="C132" s="33"/>
      <c r="D132" s="33"/>
      <c r="E132" s="33"/>
      <c r="F132" s="33"/>
      <c r="G132" s="33"/>
      <c r="H132" s="33"/>
    </row>
    <row r="133" spans="1:8" x14ac:dyDescent="0.2">
      <c r="A133" s="35"/>
      <c r="B133" s="33"/>
      <c r="C133" s="33"/>
      <c r="D133" s="33"/>
      <c r="E133" s="33"/>
      <c r="F133" s="33"/>
      <c r="G133" s="33"/>
      <c r="H133" s="33"/>
    </row>
    <row r="134" spans="1:8" x14ac:dyDescent="0.2">
      <c r="A134" s="35"/>
      <c r="B134" s="33"/>
      <c r="C134" s="33"/>
      <c r="D134" s="33"/>
      <c r="E134" s="33"/>
      <c r="F134" s="33"/>
      <c r="G134" s="33"/>
      <c r="H134" s="33"/>
    </row>
    <row r="135" spans="1:8" x14ac:dyDescent="0.2">
      <c r="A135" s="35"/>
      <c r="B135" s="33"/>
      <c r="C135" s="33"/>
      <c r="D135" s="33"/>
      <c r="E135" s="33"/>
      <c r="F135" s="33"/>
      <c r="G135" s="33"/>
      <c r="H135" s="33"/>
    </row>
    <row r="136" spans="1:8" x14ac:dyDescent="0.2">
      <c r="A136" s="35"/>
      <c r="B136" s="33"/>
      <c r="C136" s="33"/>
      <c r="D136" s="33"/>
      <c r="E136" s="33"/>
      <c r="F136" s="33"/>
      <c r="G136" s="33"/>
      <c r="H136" s="33"/>
    </row>
    <row r="137" spans="1:8" x14ac:dyDescent="0.2">
      <c r="A137" s="35"/>
      <c r="B137" s="33"/>
      <c r="C137" s="33"/>
      <c r="D137" s="33"/>
      <c r="E137" s="33"/>
      <c r="F137" s="33"/>
      <c r="G137" s="33"/>
      <c r="H137" s="33"/>
    </row>
    <row r="138" spans="1:8" x14ac:dyDescent="0.2">
      <c r="A138" s="35"/>
      <c r="B138" s="33"/>
      <c r="C138" s="33"/>
      <c r="D138" s="33"/>
      <c r="E138" s="33"/>
      <c r="F138" s="33"/>
      <c r="G138" s="33"/>
      <c r="H138" s="33"/>
    </row>
    <row r="139" spans="1:8" x14ac:dyDescent="0.2">
      <c r="A139" s="35"/>
      <c r="B139" s="33"/>
      <c r="C139" s="33"/>
      <c r="D139" s="33"/>
      <c r="E139" s="33"/>
      <c r="F139" s="33"/>
      <c r="G139" s="33"/>
      <c r="H139" s="33"/>
    </row>
    <row r="140" spans="1:8" x14ac:dyDescent="0.2">
      <c r="A140" s="35"/>
      <c r="B140" s="33"/>
      <c r="C140" s="33"/>
      <c r="D140" s="33"/>
      <c r="E140" s="33"/>
      <c r="F140" s="33"/>
      <c r="G140" s="33"/>
      <c r="H140" s="33"/>
    </row>
    <row r="141" spans="1:8" x14ac:dyDescent="0.2">
      <c r="A141" s="35"/>
      <c r="B141" s="33"/>
      <c r="C141" s="33"/>
      <c r="D141" s="33"/>
      <c r="E141" s="33"/>
      <c r="F141" s="33"/>
      <c r="G141" s="33"/>
      <c r="H141" s="33"/>
    </row>
    <row r="142" spans="1:8" x14ac:dyDescent="0.2">
      <c r="A142" s="35"/>
      <c r="B142" s="33"/>
      <c r="C142" s="33"/>
      <c r="D142" s="33"/>
      <c r="E142" s="33"/>
      <c r="F142" s="33"/>
      <c r="G142" s="33"/>
      <c r="H142" s="33"/>
    </row>
    <row r="143" spans="1:8" x14ac:dyDescent="0.2">
      <c r="A143" s="35"/>
      <c r="B143" s="33"/>
      <c r="C143" s="33"/>
      <c r="D143" s="33"/>
      <c r="E143" s="33"/>
      <c r="F143" s="33"/>
      <c r="G143" s="33"/>
      <c r="H143" s="33"/>
    </row>
    <row r="144" spans="1:8" x14ac:dyDescent="0.2">
      <c r="A144" s="35"/>
      <c r="B144" s="33"/>
      <c r="C144" s="33"/>
      <c r="D144" s="33"/>
      <c r="E144" s="33"/>
      <c r="F144" s="33"/>
      <c r="G144" s="33"/>
      <c r="H144" s="33"/>
    </row>
    <row r="145" spans="1:8" x14ac:dyDescent="0.2">
      <c r="A145" s="35"/>
      <c r="B145" s="33"/>
      <c r="C145" s="33"/>
      <c r="D145" s="33"/>
      <c r="E145" s="33"/>
      <c r="F145" s="33"/>
      <c r="G145" s="33"/>
      <c r="H145" s="33"/>
    </row>
    <row r="146" spans="1:8" x14ac:dyDescent="0.2">
      <c r="A146" s="35"/>
      <c r="B146" s="33"/>
      <c r="C146" s="33"/>
      <c r="D146" s="33"/>
      <c r="E146" s="33"/>
      <c r="F146" s="33"/>
      <c r="G146" s="33"/>
      <c r="H146" s="33"/>
    </row>
    <row r="147" spans="1:8" x14ac:dyDescent="0.2">
      <c r="A147" s="35"/>
      <c r="B147" s="33"/>
      <c r="C147" s="33"/>
      <c r="D147" s="33"/>
      <c r="E147" s="33"/>
      <c r="F147" s="33"/>
      <c r="G147" s="33"/>
      <c r="H147" s="33"/>
    </row>
    <row r="148" spans="1:8" x14ac:dyDescent="0.2">
      <c r="A148" s="35"/>
      <c r="B148" s="33"/>
      <c r="C148" s="33"/>
      <c r="D148" s="33"/>
      <c r="E148" s="33"/>
      <c r="F148" s="33"/>
      <c r="G148" s="33"/>
      <c r="H148" s="33"/>
    </row>
    <row r="149" spans="1:8" x14ac:dyDescent="0.2">
      <c r="A149" s="35"/>
      <c r="B149" s="33"/>
      <c r="C149" s="33"/>
      <c r="D149" s="33"/>
      <c r="E149" s="33"/>
      <c r="F149" s="33"/>
      <c r="G149" s="33"/>
      <c r="H149" s="33"/>
    </row>
    <row r="150" spans="1:8" x14ac:dyDescent="0.2">
      <c r="A150" s="35"/>
      <c r="B150" s="33"/>
      <c r="C150" s="33"/>
      <c r="D150" s="33"/>
      <c r="E150" s="33"/>
      <c r="F150" s="33"/>
      <c r="G150" s="33"/>
      <c r="H150" s="33"/>
    </row>
    <row r="151" spans="1:8" x14ac:dyDescent="0.2">
      <c r="A151" s="35"/>
      <c r="B151" s="33"/>
      <c r="C151" s="33"/>
      <c r="D151" s="33"/>
      <c r="E151" s="33"/>
      <c r="F151" s="33"/>
      <c r="G151" s="33"/>
      <c r="H151" s="33"/>
    </row>
    <row r="152" spans="1:8" x14ac:dyDescent="0.2">
      <c r="A152" s="35"/>
      <c r="B152" s="33"/>
      <c r="C152" s="33"/>
      <c r="D152" s="33"/>
      <c r="E152" s="33"/>
      <c r="F152" s="33"/>
      <c r="G152" s="33"/>
      <c r="H152" s="33"/>
    </row>
    <row r="153" spans="1:8" x14ac:dyDescent="0.2">
      <c r="A153" s="35"/>
      <c r="B153" s="33"/>
      <c r="C153" s="33"/>
      <c r="D153" s="33"/>
      <c r="E153" s="33"/>
      <c r="F153" s="33"/>
      <c r="G153" s="33"/>
      <c r="H153" s="33"/>
    </row>
    <row r="154" spans="1:8" x14ac:dyDescent="0.2">
      <c r="A154" s="35"/>
      <c r="B154" s="33"/>
      <c r="C154" s="33"/>
      <c r="D154" s="33"/>
      <c r="E154" s="33"/>
      <c r="F154" s="33"/>
      <c r="G154" s="33"/>
      <c r="H154" s="33"/>
    </row>
    <row r="155" spans="1:8" x14ac:dyDescent="0.2">
      <c r="A155" s="35"/>
      <c r="B155" s="33"/>
      <c r="C155" s="33"/>
      <c r="D155" s="33"/>
      <c r="E155" s="33"/>
      <c r="F155" s="33"/>
      <c r="G155" s="33"/>
      <c r="H155" s="33"/>
    </row>
    <row r="156" spans="1:8" x14ac:dyDescent="0.2">
      <c r="A156" s="35"/>
      <c r="B156" s="33"/>
      <c r="C156" s="33"/>
      <c r="D156" s="33"/>
      <c r="E156" s="33"/>
      <c r="F156" s="33"/>
      <c r="G156" s="33"/>
      <c r="H156" s="33"/>
    </row>
    <row r="157" spans="1:8" x14ac:dyDescent="0.2">
      <c r="A157" s="35"/>
      <c r="B157" s="33"/>
      <c r="C157" s="33"/>
      <c r="D157" s="33"/>
      <c r="E157" s="33"/>
      <c r="F157" s="33"/>
      <c r="G157" s="33"/>
      <c r="H157" s="33"/>
    </row>
    <row r="158" spans="1:8" x14ac:dyDescent="0.2">
      <c r="A158" s="35"/>
      <c r="B158" s="33"/>
      <c r="C158" s="33"/>
      <c r="D158" s="33"/>
      <c r="E158" s="33"/>
      <c r="F158" s="33"/>
      <c r="G158" s="33"/>
      <c r="H158" s="33"/>
    </row>
    <row r="159" spans="1:8" x14ac:dyDescent="0.2">
      <c r="A159" s="35"/>
      <c r="B159" s="33"/>
      <c r="C159" s="33"/>
      <c r="D159" s="33"/>
      <c r="E159" s="33"/>
      <c r="F159" s="33"/>
      <c r="G159" s="33"/>
      <c r="H159" s="33"/>
    </row>
    <row r="160" spans="1:8" x14ac:dyDescent="0.2">
      <c r="A160" s="35"/>
      <c r="B160" s="33"/>
      <c r="C160" s="33"/>
      <c r="D160" s="33"/>
      <c r="E160" s="33"/>
      <c r="F160" s="33"/>
      <c r="G160" s="33"/>
      <c r="H160" s="33"/>
    </row>
    <row r="161" spans="1:8" x14ac:dyDescent="0.2">
      <c r="A161" s="35"/>
      <c r="B161" s="33"/>
      <c r="C161" s="33"/>
      <c r="D161" s="33"/>
      <c r="E161" s="33"/>
      <c r="F161" s="33"/>
      <c r="G161" s="33"/>
      <c r="H161" s="33"/>
    </row>
    <row r="162" spans="1:8" x14ac:dyDescent="0.2">
      <c r="A162" s="35"/>
    </row>
    <row r="163" spans="1:8" x14ac:dyDescent="0.2">
      <c r="A163" s="35"/>
    </row>
    <row r="164" spans="1:8" x14ac:dyDescent="0.2">
      <c r="A164" s="35"/>
    </row>
    <row r="165" spans="1:8" x14ac:dyDescent="0.2">
      <c r="A165" s="35"/>
    </row>
    <row r="166" spans="1:8" x14ac:dyDescent="0.2">
      <c r="A166" s="35"/>
    </row>
    <row r="167" spans="1:8" x14ac:dyDescent="0.2">
      <c r="A167" s="35"/>
    </row>
    <row r="168" spans="1:8" x14ac:dyDescent="0.2">
      <c r="A168" s="35"/>
    </row>
    <row r="169" spans="1:8" x14ac:dyDescent="0.2">
      <c r="A169" s="35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14" baseType="lpstr">
      <vt:lpstr>GPS точки Заріччя (2)</vt:lpstr>
      <vt:lpstr>GPS точки Заріччя</vt:lpstr>
      <vt:lpstr>Водопровідний колодязь</vt:lpstr>
      <vt:lpstr>47-129-1</vt:lpstr>
      <vt:lpstr>47-129-2</vt:lpstr>
      <vt:lpstr>47-129-3</vt:lpstr>
      <vt:lpstr>47-129-4</vt:lpstr>
      <vt:lpstr>47-129-5</vt:lpstr>
      <vt:lpstr>47-129-6</vt:lpstr>
      <vt:lpstr>47-129-7</vt:lpstr>
      <vt:lpstr>47-129-8</vt:lpstr>
      <vt:lpstr>47-129-9</vt:lpstr>
      <vt:lpstr>47-129-10</vt:lpstr>
      <vt:lpstr>47-129-11</vt:lpstr>
      <vt:lpstr>47-129-12</vt:lpstr>
      <vt:lpstr>47-129-13</vt:lpstr>
      <vt:lpstr>47-129-14</vt:lpstr>
      <vt:lpstr>47-129-15</vt:lpstr>
      <vt:lpstr>47-129-16</vt:lpstr>
      <vt:lpstr>47-129-17</vt:lpstr>
      <vt:lpstr>47-129-18</vt:lpstr>
      <vt:lpstr>47-129-19</vt:lpstr>
      <vt:lpstr>47-129-20</vt:lpstr>
      <vt:lpstr>47-129-21</vt:lpstr>
      <vt:lpstr>47-129-22</vt:lpstr>
      <vt:lpstr>59-129-23</vt:lpstr>
      <vt:lpstr>59-129-24</vt:lpstr>
      <vt:lpstr>59-129-25</vt:lpstr>
      <vt:lpstr>59-129-26</vt:lpstr>
      <vt:lpstr>59-129-27</vt:lpstr>
      <vt:lpstr>59-129-28</vt:lpstr>
      <vt:lpstr>59-129-29</vt:lpstr>
      <vt:lpstr>59-129-30</vt:lpstr>
      <vt:lpstr>59-129-31</vt:lpstr>
      <vt:lpstr>59-129-32</vt:lpstr>
      <vt:lpstr>59-129-33</vt:lpstr>
      <vt:lpstr>59-129-34</vt:lpstr>
      <vt:lpstr>59-129-35</vt:lpstr>
      <vt:lpstr>59-129-36</vt:lpstr>
      <vt:lpstr>59-129-37</vt:lpstr>
      <vt:lpstr>59-129-38</vt:lpstr>
      <vt:lpstr>59-129-39</vt:lpstr>
      <vt:lpstr>59-129-40</vt:lpstr>
      <vt:lpstr>59-129-41</vt:lpstr>
      <vt:lpstr>59-129-42</vt:lpstr>
      <vt:lpstr>59-129-43</vt:lpstr>
      <vt:lpstr>59-129-44</vt:lpstr>
      <vt:lpstr>60-129-45</vt:lpstr>
      <vt:lpstr>60-129-46</vt:lpstr>
      <vt:lpstr>60-129-47</vt:lpstr>
      <vt:lpstr>60-129-48</vt:lpstr>
      <vt:lpstr>60-129-49</vt:lpstr>
      <vt:lpstr>60-129-50</vt:lpstr>
      <vt:lpstr>60-129-51</vt:lpstr>
      <vt:lpstr>60-129-52</vt:lpstr>
      <vt:lpstr>60-129-53</vt:lpstr>
      <vt:lpstr>60-129-54</vt:lpstr>
      <vt:lpstr>60-129-55</vt:lpstr>
      <vt:lpstr>60-129-56</vt:lpstr>
      <vt:lpstr>60-129-57</vt:lpstr>
      <vt:lpstr>60-129-58</vt:lpstr>
      <vt:lpstr>60-129-59</vt:lpstr>
      <vt:lpstr>60-129-60</vt:lpstr>
      <vt:lpstr>60-129-61</vt:lpstr>
      <vt:lpstr>60-129-62</vt:lpstr>
      <vt:lpstr>60-129-63</vt:lpstr>
      <vt:lpstr>60-129-64</vt:lpstr>
      <vt:lpstr>60-129-65</vt:lpstr>
      <vt:lpstr>60-129-66</vt:lpstr>
      <vt:lpstr>60-129-67</vt:lpstr>
      <vt:lpstr>60-129-68</vt:lpstr>
      <vt:lpstr>60-129-68 (2)</vt:lpstr>
      <vt:lpstr>60-129-70</vt:lpstr>
      <vt:lpstr>60-129-71</vt:lpstr>
      <vt:lpstr>60-129-72</vt:lpstr>
      <vt:lpstr>60-129-73</vt:lpstr>
      <vt:lpstr>60-129-209</vt:lpstr>
      <vt:lpstr>60-129-209а</vt:lpstr>
      <vt:lpstr>60-129-210</vt:lpstr>
      <vt:lpstr>60-129-211</vt:lpstr>
      <vt:lpstr>60-129-212</vt:lpstr>
      <vt:lpstr>60-129-214</vt:lpstr>
      <vt:lpstr>60-129-215</vt:lpstr>
      <vt:lpstr>60-129-217(216)</vt:lpstr>
      <vt:lpstr>60-129-218</vt:lpstr>
      <vt:lpstr>60-129-219</vt:lpstr>
      <vt:lpstr>60-129-220</vt:lpstr>
      <vt:lpstr>60-129-221</vt:lpstr>
      <vt:lpstr>60-129-222</vt:lpstr>
      <vt:lpstr>60-129-224</vt:lpstr>
      <vt:lpstr>60-129-254</vt:lpstr>
      <vt:lpstr>60-129-255</vt:lpstr>
      <vt:lpstr>60-129-255а</vt:lpstr>
      <vt:lpstr>60-129-256</vt:lpstr>
      <vt:lpstr>60-129-258</vt:lpstr>
      <vt:lpstr>60-129-259(260)</vt:lpstr>
      <vt:lpstr>71-129-46</vt:lpstr>
      <vt:lpstr>71-129-47</vt:lpstr>
      <vt:lpstr>71-129-50</vt:lpstr>
      <vt:lpstr>71-129-51</vt:lpstr>
      <vt:lpstr>71-129-55</vt:lpstr>
      <vt:lpstr>71-129-58</vt:lpstr>
      <vt:lpstr>71-129-58а</vt:lpstr>
      <vt:lpstr>71-129-58б</vt:lpstr>
      <vt:lpstr>71-129-58в</vt:lpstr>
      <vt:lpstr>71-129-58г</vt:lpstr>
      <vt:lpstr>71-129-74</vt:lpstr>
      <vt:lpstr>71-129-75</vt:lpstr>
      <vt:lpstr>71-129-76</vt:lpstr>
      <vt:lpstr>71-129-77</vt:lpstr>
      <vt:lpstr>71-129-78</vt:lpstr>
      <vt:lpstr>трубопровод</vt:lpstr>
      <vt:lpstr>'Водопровідний колодязь'!_GoBack</vt:lpstr>
      <vt:lpstr>'Водопровідний колодязь'!Область_печати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Maya</cp:lastModifiedBy>
  <cp:lastPrinted>2013-11-08T10:22:57Z</cp:lastPrinted>
  <dcterms:created xsi:type="dcterms:W3CDTF">2013-10-13T14:53:49Z</dcterms:created>
  <dcterms:modified xsi:type="dcterms:W3CDTF">2015-06-25T13:54:20Z</dcterms:modified>
</cp:coreProperties>
</file>